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564" windowWidth="12420" windowHeight="5880" tabRatio="417"/>
  </bookViews>
  <sheets>
    <sheet name="Data entry" sheetId="1" r:id="rId1"/>
    <sheet name="Lat &amp; Long" sheetId="5" r:id="rId2"/>
    <sheet name="TeamCaptains" sheetId="10" r:id="rId3"/>
  </sheets>
  <definedNames>
    <definedName name="BeagleStationLocations">'Lat &amp; Long'!$F$4:$AH$16</definedName>
    <definedName name="Number_of_Teams">'Data entry'!$B$8</definedName>
    <definedName name="TeamCaptains">TeamCaptains!$A$2:$B$30</definedName>
  </definedNames>
  <calcPr calcId="145621" concurrentCalc="0"/>
</workbook>
</file>

<file path=xl/calcChain.xml><?xml version="1.0" encoding="utf-8"?>
<calcChain xmlns="http://schemas.openxmlformats.org/spreadsheetml/2006/main">
  <c r="E9" i="1" l="1"/>
  <c r="E8" i="1"/>
  <c r="B8" i="1"/>
  <c r="L7" i="1"/>
  <c r="B13" i="1"/>
  <c r="E13" i="1"/>
  <c r="B14" i="1"/>
  <c r="E14" i="1"/>
  <c r="B15" i="1"/>
  <c r="E15" i="1"/>
  <c r="B16" i="1"/>
  <c r="E16" i="1"/>
  <c r="B17" i="1"/>
  <c r="E17" i="1"/>
  <c r="B18" i="1"/>
  <c r="E18" i="1"/>
  <c r="B19" i="1"/>
  <c r="E19" i="1"/>
  <c r="B20" i="1"/>
  <c r="E20" i="1"/>
  <c r="B21" i="1"/>
  <c r="E21" i="1"/>
  <c r="B22" i="1"/>
  <c r="E22" i="1"/>
  <c r="B23" i="1"/>
  <c r="E23" i="1"/>
  <c r="B24" i="1"/>
  <c r="E24" i="1"/>
  <c r="B25" i="1"/>
  <c r="E25" i="1"/>
  <c r="B26" i="1"/>
  <c r="E26" i="1"/>
  <c r="B27" i="1"/>
  <c r="E27" i="1"/>
  <c r="B28" i="1"/>
  <c r="E28" i="1"/>
  <c r="B29" i="1"/>
  <c r="E29" i="1"/>
  <c r="B30" i="1"/>
  <c r="E30" i="1"/>
  <c r="B31" i="1"/>
  <c r="E31" i="1"/>
  <c r="B32" i="1"/>
  <c r="E32" i="1"/>
  <c r="B33" i="1"/>
  <c r="E33" i="1"/>
  <c r="B34" i="1"/>
  <c r="E34" i="1"/>
  <c r="B35" i="1"/>
  <c r="E35" i="1"/>
  <c r="B36" i="1"/>
  <c r="E36" i="1"/>
  <c r="B37" i="1"/>
  <c r="E37" i="1"/>
  <c r="B38" i="1"/>
  <c r="E38" i="1"/>
  <c r="B39" i="1"/>
  <c r="E39" i="1"/>
  <c r="B40" i="1"/>
  <c r="E40" i="1"/>
  <c r="B41" i="1"/>
  <c r="E41" i="1"/>
  <c r="B42" i="1"/>
  <c r="E42" i="1"/>
  <c r="B43" i="1"/>
  <c r="E43" i="1"/>
  <c r="B44" i="1"/>
  <c r="E44" i="1"/>
  <c r="B45" i="1"/>
  <c r="E45" i="1"/>
  <c r="B46" i="1"/>
  <c r="E46" i="1"/>
  <c r="B47" i="1"/>
  <c r="E47" i="1"/>
  <c r="B48" i="1"/>
  <c r="E48" i="1"/>
  <c r="B49" i="1"/>
  <c r="E49" i="1"/>
  <c r="B50" i="1"/>
  <c r="E50" i="1"/>
  <c r="B51" i="1"/>
  <c r="E51" i="1"/>
  <c r="B52" i="1"/>
  <c r="E52" i="1"/>
  <c r="B53" i="1"/>
  <c r="E53" i="1"/>
  <c r="B54" i="1"/>
  <c r="E54" i="1"/>
  <c r="B55" i="1"/>
  <c r="E55" i="1"/>
  <c r="B56" i="1"/>
  <c r="E56" i="1"/>
  <c r="B57" i="1"/>
  <c r="E57" i="1"/>
  <c r="B58" i="1"/>
  <c r="E58" i="1"/>
  <c r="B59" i="1"/>
  <c r="E59" i="1"/>
  <c r="B60" i="1"/>
  <c r="E60" i="1"/>
  <c r="B61" i="1"/>
  <c r="E61" i="1"/>
  <c r="B62" i="1"/>
  <c r="E62" i="1"/>
  <c r="B63" i="1"/>
  <c r="E63" i="1"/>
  <c r="B64" i="1"/>
  <c r="E64" i="1"/>
  <c r="B65" i="1"/>
  <c r="E65" i="1"/>
  <c r="B66" i="1"/>
  <c r="E66" i="1"/>
  <c r="B67" i="1"/>
  <c r="E67" i="1"/>
  <c r="B68" i="1"/>
  <c r="E68" i="1"/>
  <c r="B69" i="1"/>
  <c r="E69" i="1"/>
  <c r="B70" i="1"/>
  <c r="E70" i="1"/>
  <c r="B71" i="1"/>
  <c r="E71" i="1"/>
  <c r="B72" i="1"/>
  <c r="E72" i="1"/>
  <c r="B73" i="1"/>
  <c r="E73" i="1"/>
  <c r="B74" i="1"/>
  <c r="E74" i="1"/>
  <c r="B75" i="1"/>
  <c r="E75" i="1"/>
  <c r="B76" i="1"/>
  <c r="E76" i="1"/>
  <c r="B77" i="1"/>
  <c r="E77" i="1"/>
  <c r="B78" i="1"/>
  <c r="E78" i="1"/>
  <c r="B79" i="1"/>
  <c r="E79" i="1"/>
  <c r="B80" i="1"/>
  <c r="E80" i="1"/>
  <c r="B81" i="1"/>
  <c r="E81" i="1"/>
  <c r="B82" i="1"/>
  <c r="E82" i="1"/>
  <c r="B83" i="1"/>
  <c r="E83" i="1"/>
  <c r="B84" i="1"/>
  <c r="E84" i="1"/>
  <c r="B85" i="1"/>
  <c r="E85" i="1"/>
  <c r="B86" i="1"/>
  <c r="E86" i="1"/>
  <c r="B87" i="1"/>
  <c r="E87" i="1"/>
  <c r="B88" i="1"/>
  <c r="E88" i="1"/>
  <c r="B89" i="1"/>
  <c r="E89" i="1"/>
  <c r="B90" i="1"/>
  <c r="E90" i="1"/>
  <c r="B91" i="1"/>
  <c r="E91" i="1"/>
  <c r="B92" i="1"/>
  <c r="E92" i="1"/>
  <c r="B93" i="1"/>
  <c r="E93" i="1"/>
  <c r="B94" i="1"/>
  <c r="E94" i="1"/>
  <c r="B95" i="1"/>
  <c r="E95" i="1"/>
  <c r="B96" i="1"/>
  <c r="E96" i="1"/>
  <c r="B97" i="1"/>
  <c r="E97" i="1"/>
  <c r="B98" i="1"/>
  <c r="E98" i="1"/>
  <c r="B99" i="1"/>
  <c r="E99" i="1"/>
  <c r="B100" i="1"/>
  <c r="E100" i="1"/>
  <c r="B101" i="1"/>
  <c r="E101" i="1"/>
  <c r="B102" i="1"/>
  <c r="E102" i="1"/>
  <c r="B103" i="1"/>
  <c r="E103" i="1"/>
  <c r="B104" i="1"/>
  <c r="E104" i="1"/>
  <c r="B105" i="1"/>
  <c r="E105" i="1"/>
  <c r="B106" i="1"/>
  <c r="E106" i="1"/>
  <c r="B107" i="1"/>
  <c r="E107" i="1"/>
  <c r="B108" i="1"/>
  <c r="E108" i="1"/>
  <c r="B109" i="1"/>
  <c r="E109" i="1"/>
  <c r="B110" i="1"/>
  <c r="E110" i="1"/>
  <c r="B111" i="1"/>
  <c r="E111" i="1"/>
  <c r="B112" i="1"/>
  <c r="E112" i="1"/>
  <c r="B113" i="1"/>
  <c r="E113" i="1"/>
  <c r="B114" i="1"/>
  <c r="E114" i="1"/>
  <c r="B115" i="1"/>
  <c r="E115" i="1"/>
  <c r="B116" i="1"/>
  <c r="E116" i="1"/>
  <c r="B117" i="1"/>
  <c r="E117" i="1"/>
  <c r="B118" i="1"/>
  <c r="E118" i="1"/>
  <c r="B119" i="1"/>
  <c r="E119" i="1"/>
  <c r="B120" i="1"/>
  <c r="E120" i="1"/>
  <c r="B121" i="1"/>
  <c r="E121" i="1"/>
  <c r="B122" i="1"/>
  <c r="E122" i="1"/>
  <c r="B123" i="1"/>
  <c r="E123" i="1"/>
  <c r="B124" i="1"/>
  <c r="E124" i="1"/>
  <c r="B125" i="1"/>
  <c r="E125" i="1"/>
  <c r="B126" i="1"/>
  <c r="E126" i="1"/>
  <c r="B127" i="1"/>
  <c r="E127" i="1"/>
  <c r="B128" i="1"/>
  <c r="E128" i="1"/>
  <c r="B129" i="1"/>
  <c r="E129" i="1"/>
  <c r="B130" i="1"/>
  <c r="E130" i="1"/>
  <c r="B131" i="1"/>
  <c r="E131" i="1"/>
  <c r="B132" i="1"/>
  <c r="E132" i="1"/>
  <c r="B133" i="1"/>
  <c r="E133" i="1"/>
  <c r="B134" i="1"/>
  <c r="E134" i="1"/>
  <c r="B135" i="1"/>
  <c r="E135" i="1"/>
  <c r="B136" i="1"/>
  <c r="E136" i="1"/>
  <c r="B137" i="1"/>
  <c r="E137" i="1"/>
  <c r="B138" i="1"/>
  <c r="E138" i="1"/>
  <c r="B139" i="1"/>
  <c r="E139" i="1"/>
  <c r="B140" i="1"/>
  <c r="E140" i="1"/>
  <c r="B141" i="1"/>
  <c r="E141" i="1"/>
  <c r="B142" i="1"/>
  <c r="E142" i="1"/>
  <c r="B143" i="1"/>
  <c r="E143" i="1"/>
  <c r="B144" i="1"/>
  <c r="E144" i="1"/>
  <c r="B145" i="1"/>
  <c r="E145" i="1"/>
  <c r="B146" i="1"/>
  <c r="E146" i="1"/>
  <c r="B147" i="1"/>
  <c r="E147" i="1"/>
  <c r="B148" i="1"/>
  <c r="E148" i="1"/>
  <c r="B149" i="1"/>
  <c r="E149" i="1"/>
  <c r="B150" i="1"/>
  <c r="E150" i="1"/>
  <c r="B151" i="1"/>
  <c r="E151" i="1"/>
  <c r="B152" i="1"/>
  <c r="E152" i="1"/>
  <c r="B153" i="1"/>
  <c r="E153" i="1"/>
  <c r="B154" i="1"/>
  <c r="E154" i="1"/>
  <c r="B155" i="1"/>
  <c r="E155" i="1"/>
  <c r="B156" i="1"/>
  <c r="E156" i="1"/>
  <c r="B157" i="1"/>
  <c r="E157" i="1"/>
  <c r="B158" i="1"/>
  <c r="E158" i="1"/>
  <c r="B159" i="1"/>
  <c r="E159" i="1"/>
  <c r="B160" i="1"/>
  <c r="E160" i="1"/>
  <c r="B161" i="1"/>
  <c r="E161" i="1"/>
  <c r="B162" i="1"/>
  <c r="E162" i="1"/>
  <c r="B163" i="1"/>
  <c r="E163" i="1"/>
  <c r="B164" i="1"/>
  <c r="E164" i="1"/>
  <c r="B165" i="1"/>
  <c r="E165" i="1"/>
  <c r="B166" i="1"/>
  <c r="E166" i="1"/>
  <c r="B167" i="1"/>
  <c r="E167" i="1"/>
  <c r="B168" i="1"/>
  <c r="E168" i="1"/>
  <c r="B169" i="1"/>
  <c r="E169" i="1"/>
  <c r="B170" i="1"/>
  <c r="E170" i="1"/>
  <c r="B171" i="1"/>
  <c r="E171" i="1"/>
  <c r="B172" i="1"/>
  <c r="E172" i="1"/>
  <c r="B173" i="1"/>
  <c r="E173" i="1"/>
  <c r="B174" i="1"/>
  <c r="E174" i="1"/>
  <c r="B175" i="1"/>
  <c r="E175" i="1"/>
  <c r="B176" i="1"/>
  <c r="E176" i="1"/>
  <c r="B177" i="1"/>
  <c r="E177" i="1"/>
  <c r="B178" i="1"/>
  <c r="E178" i="1"/>
  <c r="B179" i="1"/>
  <c r="E179" i="1"/>
  <c r="B180" i="1"/>
  <c r="E180" i="1"/>
  <c r="B181" i="1"/>
  <c r="E181" i="1"/>
  <c r="B182" i="1"/>
  <c r="E182" i="1"/>
  <c r="B183" i="1"/>
  <c r="E183" i="1"/>
  <c r="B184" i="1"/>
  <c r="E184" i="1"/>
  <c r="B185" i="1"/>
  <c r="E185" i="1"/>
  <c r="B186" i="1"/>
  <c r="E186" i="1"/>
  <c r="B187" i="1"/>
  <c r="E187" i="1"/>
  <c r="B188" i="1"/>
  <c r="E188" i="1"/>
  <c r="B189" i="1"/>
  <c r="E189" i="1"/>
  <c r="B190" i="1"/>
  <c r="E190" i="1"/>
  <c r="B191" i="1"/>
  <c r="E191" i="1"/>
  <c r="B192" i="1"/>
  <c r="E192" i="1"/>
  <c r="B193" i="1"/>
  <c r="E193" i="1"/>
  <c r="B194" i="1"/>
  <c r="E194" i="1"/>
  <c r="B195" i="1"/>
  <c r="E195" i="1"/>
  <c r="B196" i="1"/>
  <c r="E196" i="1"/>
  <c r="B197" i="1"/>
  <c r="E197" i="1"/>
  <c r="B198" i="1"/>
  <c r="E198" i="1"/>
  <c r="B199" i="1"/>
  <c r="E199" i="1"/>
  <c r="B200" i="1"/>
  <c r="E200" i="1"/>
  <c r="B201" i="1"/>
  <c r="E201" i="1"/>
  <c r="B202" i="1"/>
  <c r="E202" i="1"/>
  <c r="B203" i="1"/>
  <c r="E203" i="1"/>
  <c r="B204" i="1"/>
  <c r="E204" i="1"/>
  <c r="B205" i="1"/>
  <c r="E205" i="1"/>
  <c r="B206" i="1"/>
  <c r="E206" i="1"/>
  <c r="B207" i="1"/>
  <c r="E207" i="1"/>
  <c r="B208" i="1"/>
  <c r="E208" i="1"/>
  <c r="B209" i="1"/>
  <c r="E209" i="1"/>
  <c r="B210" i="1"/>
  <c r="E210" i="1"/>
  <c r="B211" i="1"/>
  <c r="E211" i="1"/>
  <c r="B212" i="1"/>
  <c r="E212" i="1"/>
  <c r="B213" i="1"/>
  <c r="E213" i="1"/>
  <c r="B214" i="1"/>
  <c r="E214" i="1"/>
  <c r="B215" i="1"/>
  <c r="E215" i="1"/>
  <c r="B216" i="1"/>
  <c r="E216" i="1"/>
  <c r="B217" i="1"/>
  <c r="E217" i="1"/>
  <c r="B218" i="1"/>
  <c r="E218" i="1"/>
  <c r="B219" i="1"/>
  <c r="E219" i="1"/>
  <c r="B220" i="1"/>
  <c r="E220" i="1"/>
  <c r="B221" i="1"/>
  <c r="E221" i="1"/>
  <c r="B222" i="1"/>
  <c r="E222" i="1"/>
  <c r="B223" i="1"/>
  <c r="E223" i="1"/>
  <c r="B224" i="1"/>
  <c r="E224" i="1"/>
  <c r="B225" i="1"/>
  <c r="E225" i="1"/>
  <c r="B226" i="1"/>
  <c r="E226" i="1"/>
  <c r="B227" i="1"/>
  <c r="E227" i="1"/>
  <c r="B228" i="1"/>
  <c r="E228" i="1"/>
  <c r="B229" i="1"/>
  <c r="E229" i="1"/>
  <c r="B230" i="1"/>
  <c r="E230" i="1"/>
  <c r="B231" i="1"/>
  <c r="E231" i="1"/>
  <c r="B232" i="1"/>
  <c r="E232" i="1"/>
  <c r="B233" i="1"/>
  <c r="E233" i="1"/>
  <c r="B234" i="1"/>
  <c r="E234" i="1"/>
  <c r="B235" i="1"/>
  <c r="E235" i="1"/>
  <c r="B236" i="1"/>
  <c r="E236" i="1"/>
  <c r="B237" i="1"/>
  <c r="E237" i="1"/>
  <c r="B238" i="1"/>
  <c r="E238" i="1"/>
  <c r="B239" i="1"/>
  <c r="E239" i="1"/>
  <c r="B240" i="1"/>
  <c r="E240" i="1"/>
  <c r="B241" i="1"/>
  <c r="E241" i="1"/>
  <c r="B242" i="1"/>
  <c r="E242" i="1"/>
  <c r="B243" i="1"/>
  <c r="E243" i="1"/>
  <c r="B244" i="1"/>
  <c r="E244" i="1"/>
  <c r="B245" i="1"/>
  <c r="E245" i="1"/>
  <c r="B246" i="1"/>
  <c r="E246" i="1"/>
  <c r="B247" i="1"/>
  <c r="E247" i="1"/>
  <c r="B248" i="1"/>
  <c r="E248" i="1"/>
  <c r="B249" i="1"/>
  <c r="E249" i="1"/>
  <c r="B250" i="1"/>
  <c r="E250" i="1"/>
  <c r="B251" i="1"/>
  <c r="E251" i="1"/>
  <c r="B252" i="1"/>
  <c r="E252" i="1"/>
  <c r="B253" i="1"/>
  <c r="E253" i="1"/>
  <c r="B254" i="1"/>
  <c r="E254" i="1"/>
  <c r="B255" i="1"/>
  <c r="E255" i="1"/>
  <c r="B256" i="1"/>
  <c r="E256" i="1"/>
  <c r="B257" i="1"/>
  <c r="E257" i="1"/>
  <c r="B258" i="1"/>
  <c r="E258" i="1"/>
  <c r="B259" i="1"/>
  <c r="E259" i="1"/>
  <c r="B260" i="1"/>
  <c r="E260" i="1"/>
  <c r="B261" i="1"/>
  <c r="E261" i="1"/>
  <c r="B262" i="1"/>
  <c r="E262" i="1"/>
  <c r="B263" i="1"/>
  <c r="E263" i="1"/>
  <c r="B264" i="1"/>
  <c r="E264" i="1"/>
  <c r="B265" i="1"/>
  <c r="E265" i="1"/>
  <c r="B266" i="1"/>
  <c r="E266" i="1"/>
  <c r="B267" i="1"/>
  <c r="E267" i="1"/>
  <c r="B268" i="1"/>
  <c r="E268" i="1"/>
  <c r="B269" i="1"/>
  <c r="E269" i="1"/>
  <c r="B270" i="1"/>
  <c r="E270" i="1"/>
  <c r="B271" i="1"/>
  <c r="E271" i="1"/>
  <c r="B272" i="1"/>
  <c r="E272" i="1"/>
  <c r="B273" i="1"/>
  <c r="E273" i="1"/>
  <c r="B274" i="1"/>
  <c r="E274" i="1"/>
  <c r="B275" i="1"/>
  <c r="E275" i="1"/>
  <c r="B276" i="1"/>
  <c r="E276" i="1"/>
  <c r="B277" i="1"/>
  <c r="E277" i="1"/>
  <c r="B278" i="1"/>
  <c r="E278" i="1"/>
  <c r="B279" i="1"/>
  <c r="E279" i="1"/>
  <c r="B280" i="1"/>
  <c r="E280" i="1"/>
  <c r="B281" i="1"/>
  <c r="E281" i="1"/>
  <c r="B282" i="1"/>
  <c r="E282" i="1"/>
  <c r="B283" i="1"/>
  <c r="E283" i="1"/>
  <c r="B284" i="1"/>
  <c r="E284" i="1"/>
  <c r="B285" i="1"/>
  <c r="E285" i="1"/>
  <c r="B286" i="1"/>
  <c r="E286" i="1"/>
  <c r="B287" i="1"/>
  <c r="E287" i="1"/>
  <c r="B288" i="1"/>
  <c r="E288" i="1"/>
  <c r="B289" i="1"/>
  <c r="E289" i="1"/>
  <c r="B290" i="1"/>
  <c r="E290" i="1"/>
  <c r="B291" i="1"/>
  <c r="E291" i="1"/>
  <c r="B292" i="1"/>
  <c r="E292" i="1"/>
  <c r="B293" i="1"/>
  <c r="E293" i="1"/>
  <c r="B294" i="1"/>
  <c r="E294" i="1"/>
  <c r="B295" i="1"/>
  <c r="E295" i="1"/>
  <c r="B296" i="1"/>
  <c r="E296" i="1"/>
  <c r="B297" i="1"/>
  <c r="E297" i="1"/>
  <c r="B298" i="1"/>
  <c r="E298" i="1"/>
  <c r="B299" i="1"/>
  <c r="E299" i="1"/>
  <c r="B300" i="1"/>
  <c r="E300" i="1"/>
  <c r="B301" i="1"/>
  <c r="E301" i="1"/>
  <c r="B302" i="1"/>
  <c r="E302" i="1"/>
  <c r="B303" i="1"/>
  <c r="E303" i="1"/>
  <c r="B304" i="1"/>
  <c r="E304" i="1"/>
  <c r="B305" i="1"/>
  <c r="E305" i="1"/>
  <c r="B306" i="1"/>
  <c r="E306" i="1"/>
  <c r="B307" i="1"/>
  <c r="E307" i="1"/>
  <c r="B308" i="1"/>
  <c r="E308" i="1"/>
  <c r="B309" i="1"/>
  <c r="E309" i="1"/>
  <c r="B310" i="1"/>
  <c r="E310" i="1"/>
  <c r="B311" i="1"/>
  <c r="E311" i="1"/>
  <c r="B312" i="1"/>
  <c r="E312" i="1"/>
  <c r="B313" i="1"/>
  <c r="E313" i="1"/>
  <c r="B314" i="1"/>
  <c r="E314" i="1"/>
  <c r="B315" i="1"/>
  <c r="E315" i="1"/>
  <c r="B316" i="1"/>
  <c r="E316" i="1"/>
  <c r="B317" i="1"/>
  <c r="E317" i="1"/>
  <c r="B318" i="1"/>
  <c r="E318" i="1"/>
  <c r="B319" i="1"/>
  <c r="E319" i="1"/>
  <c r="B320" i="1"/>
  <c r="E320" i="1"/>
  <c r="B321" i="1"/>
  <c r="E321" i="1"/>
  <c r="B322" i="1"/>
  <c r="E322" i="1"/>
  <c r="B323" i="1"/>
  <c r="E323" i="1"/>
  <c r="B324" i="1"/>
  <c r="E324" i="1"/>
  <c r="B325" i="1"/>
  <c r="E325" i="1"/>
  <c r="B326" i="1"/>
  <c r="E326" i="1"/>
  <c r="B327" i="1"/>
  <c r="E327" i="1"/>
  <c r="B328" i="1"/>
  <c r="E328" i="1"/>
  <c r="B329" i="1"/>
  <c r="E329" i="1"/>
  <c r="B330" i="1"/>
  <c r="E330" i="1"/>
  <c r="B331" i="1"/>
  <c r="E331" i="1"/>
  <c r="B332" i="1"/>
  <c r="E332" i="1"/>
  <c r="B333" i="1"/>
  <c r="E333" i="1"/>
  <c r="B334" i="1"/>
  <c r="E334" i="1"/>
  <c r="B335" i="1"/>
  <c r="E335" i="1"/>
  <c r="L10" i="1"/>
  <c r="J7" i="1"/>
  <c r="J10" i="1"/>
  <c r="K7" i="1"/>
  <c r="K10" i="1"/>
  <c r="AK7" i="1"/>
  <c r="AK10" i="1"/>
  <c r="S7" i="1"/>
  <c r="S10" i="1"/>
  <c r="W7" i="1"/>
  <c r="W10" i="1"/>
  <c r="M7" i="1"/>
  <c r="M10" i="1"/>
  <c r="X7" i="1"/>
  <c r="X10" i="1"/>
  <c r="AH7" i="1"/>
  <c r="AH10" i="1"/>
  <c r="AF7" i="1"/>
  <c r="AF10" i="1"/>
  <c r="AI7" i="1"/>
  <c r="AI10" i="1"/>
  <c r="U7" i="1"/>
  <c r="U10" i="1"/>
  <c r="AC7" i="1"/>
  <c r="AC10" i="1"/>
  <c r="AB7" i="1"/>
  <c r="AB10" i="1"/>
  <c r="AE7" i="1"/>
  <c r="AE10" i="1"/>
  <c r="AD7" i="1"/>
  <c r="AD10" i="1"/>
  <c r="V7" i="1"/>
  <c r="V10" i="1"/>
  <c r="P7" i="1"/>
  <c r="P10" i="1"/>
  <c r="Q7" i="1"/>
  <c r="Q10" i="1"/>
  <c r="Z7" i="1"/>
  <c r="Z10" i="1"/>
  <c r="AJ7" i="1"/>
  <c r="AJ10" i="1"/>
  <c r="N7" i="1"/>
  <c r="N10" i="1"/>
  <c r="AG7" i="1"/>
  <c r="AG10" i="1"/>
  <c r="R7" i="1"/>
  <c r="R10" i="1"/>
  <c r="O7" i="1"/>
  <c r="O10" i="1"/>
  <c r="AA7" i="1"/>
  <c r="AA10" i="1"/>
  <c r="T7" i="1"/>
  <c r="T10" i="1"/>
  <c r="Y7" i="1"/>
  <c r="Y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E20" i="1"/>
  <c r="DF20" i="1"/>
  <c r="DE21" i="1"/>
  <c r="DF21" i="1"/>
  <c r="DE22" i="1"/>
  <c r="DF22" i="1"/>
  <c r="DE23" i="1"/>
  <c r="DF23" i="1"/>
  <c r="DE24" i="1"/>
  <c r="DF24" i="1"/>
  <c r="DE25" i="1"/>
  <c r="DF25" i="1"/>
  <c r="DE26" i="1"/>
  <c r="DF26" i="1"/>
  <c r="DE27" i="1"/>
  <c r="DF27" i="1"/>
  <c r="DE28" i="1"/>
  <c r="DF28" i="1"/>
  <c r="DE29" i="1"/>
  <c r="DF29" i="1"/>
  <c r="DE30" i="1"/>
  <c r="DF30" i="1"/>
  <c r="DE31" i="1"/>
  <c r="DF31" i="1"/>
  <c r="DE32" i="1"/>
  <c r="DF32" i="1"/>
  <c r="DE33" i="1"/>
  <c r="DF33" i="1"/>
  <c r="DE34" i="1"/>
  <c r="DF34" i="1"/>
  <c r="DE35" i="1"/>
  <c r="DF35" i="1"/>
  <c r="DE36" i="1"/>
  <c r="DF36" i="1"/>
  <c r="DE37" i="1"/>
  <c r="DF37" i="1"/>
  <c r="DE38" i="1"/>
  <c r="DF38" i="1"/>
  <c r="DE39" i="1"/>
  <c r="DF39" i="1"/>
  <c r="DE40" i="1"/>
  <c r="DF40" i="1"/>
  <c r="DE41" i="1"/>
  <c r="DF41" i="1"/>
  <c r="DE42" i="1"/>
  <c r="DF42" i="1"/>
  <c r="DE43" i="1"/>
  <c r="DF43" i="1"/>
  <c r="DE44" i="1"/>
  <c r="DF44" i="1"/>
  <c r="DE45" i="1"/>
  <c r="DF45" i="1"/>
  <c r="DE46" i="1"/>
  <c r="DF46" i="1"/>
  <c r="DE47" i="1"/>
  <c r="DF47" i="1"/>
  <c r="DE48" i="1"/>
  <c r="DF48" i="1"/>
  <c r="DE49" i="1"/>
  <c r="DF49" i="1"/>
  <c r="DE50" i="1"/>
  <c r="DF50" i="1"/>
  <c r="DE51" i="1"/>
  <c r="DF51" i="1"/>
  <c r="DE52" i="1"/>
  <c r="DF52" i="1"/>
  <c r="DE53" i="1"/>
  <c r="DF53" i="1"/>
  <c r="DE54" i="1"/>
  <c r="DF54" i="1"/>
  <c r="DE55" i="1"/>
  <c r="DF55" i="1"/>
  <c r="DE56" i="1"/>
  <c r="DF56" i="1"/>
  <c r="DE57" i="1"/>
  <c r="DF57" i="1"/>
  <c r="DE58" i="1"/>
  <c r="DF58" i="1"/>
  <c r="DE59" i="1"/>
  <c r="DF59" i="1"/>
  <c r="DE60" i="1"/>
  <c r="DF60" i="1"/>
  <c r="DE61" i="1"/>
  <c r="DF61" i="1"/>
  <c r="DE62" i="1"/>
  <c r="DF62" i="1"/>
  <c r="DE63" i="1"/>
  <c r="DF63" i="1"/>
  <c r="DE64" i="1"/>
  <c r="DF64" i="1"/>
  <c r="DE65" i="1"/>
  <c r="DF65" i="1"/>
  <c r="DE66" i="1"/>
  <c r="DF66" i="1"/>
  <c r="DE67" i="1"/>
  <c r="DF67" i="1"/>
  <c r="DE68" i="1"/>
  <c r="DF68" i="1"/>
  <c r="DE69" i="1"/>
  <c r="DF69" i="1"/>
  <c r="DE70" i="1"/>
  <c r="DF70" i="1"/>
  <c r="DE71" i="1"/>
  <c r="DF71" i="1"/>
  <c r="DE72" i="1"/>
  <c r="DF72" i="1"/>
  <c r="DE73" i="1"/>
  <c r="DF73" i="1"/>
  <c r="DE74" i="1"/>
  <c r="DF74" i="1"/>
  <c r="DE75" i="1"/>
  <c r="DF75" i="1"/>
  <c r="DE76" i="1"/>
  <c r="DF76" i="1"/>
  <c r="DE77" i="1"/>
  <c r="DF77" i="1"/>
  <c r="DE78" i="1"/>
  <c r="DF78" i="1"/>
  <c r="DE79" i="1"/>
  <c r="DF79" i="1"/>
  <c r="DE80" i="1"/>
  <c r="DF80" i="1"/>
  <c r="DE81" i="1"/>
  <c r="DF81" i="1"/>
  <c r="DE82" i="1"/>
  <c r="DF82" i="1"/>
  <c r="DE83" i="1"/>
  <c r="DF83" i="1"/>
  <c r="DE84" i="1"/>
  <c r="DF84" i="1"/>
  <c r="DE85" i="1"/>
  <c r="DF85" i="1"/>
  <c r="DE86" i="1"/>
  <c r="DF86" i="1"/>
  <c r="DE87" i="1"/>
  <c r="DF87" i="1"/>
  <c r="DE88" i="1"/>
  <c r="DF88" i="1"/>
  <c r="DE89" i="1"/>
  <c r="DF89" i="1"/>
  <c r="DE90" i="1"/>
  <c r="DF90" i="1"/>
  <c r="DE91" i="1"/>
  <c r="DF91" i="1"/>
  <c r="DE92" i="1"/>
  <c r="DF92" i="1"/>
  <c r="DE93" i="1"/>
  <c r="DF93" i="1"/>
  <c r="DE94" i="1"/>
  <c r="DF94" i="1"/>
  <c r="DE95" i="1"/>
  <c r="DF95" i="1"/>
  <c r="DE96" i="1"/>
  <c r="DF96" i="1"/>
  <c r="DE97" i="1"/>
  <c r="DF97" i="1"/>
  <c r="DE98" i="1"/>
  <c r="DF98" i="1"/>
  <c r="DE99" i="1"/>
  <c r="DF99" i="1"/>
  <c r="DE100" i="1"/>
  <c r="DF100" i="1"/>
  <c r="DE101" i="1"/>
  <c r="DF101" i="1"/>
  <c r="DE102" i="1"/>
  <c r="DF102" i="1"/>
  <c r="DE103" i="1"/>
  <c r="DF103" i="1"/>
  <c r="DE104" i="1"/>
  <c r="DF104" i="1"/>
  <c r="DE105" i="1"/>
  <c r="DF105" i="1"/>
  <c r="DE106" i="1"/>
  <c r="DF106" i="1"/>
  <c r="DE107" i="1"/>
  <c r="DF107" i="1"/>
  <c r="DE108" i="1"/>
  <c r="DF108" i="1"/>
  <c r="DE109" i="1"/>
  <c r="DF109" i="1"/>
  <c r="DE110" i="1"/>
  <c r="DF110" i="1"/>
  <c r="DE111" i="1"/>
  <c r="DF111" i="1"/>
  <c r="DE112" i="1"/>
  <c r="DF112" i="1"/>
  <c r="DE113" i="1"/>
  <c r="DF113" i="1"/>
  <c r="DE114" i="1"/>
  <c r="DF114" i="1"/>
  <c r="DE115" i="1"/>
  <c r="DF115" i="1"/>
  <c r="DE116" i="1"/>
  <c r="DF116" i="1"/>
  <c r="DE117" i="1"/>
  <c r="DF117" i="1"/>
  <c r="DE118" i="1"/>
  <c r="DF118" i="1"/>
  <c r="DE119" i="1"/>
  <c r="DF119" i="1"/>
  <c r="DE120" i="1"/>
  <c r="DF120" i="1"/>
  <c r="DE121" i="1"/>
  <c r="DF121" i="1"/>
  <c r="DE122" i="1"/>
  <c r="DF122" i="1"/>
  <c r="DE123" i="1"/>
  <c r="DF123" i="1"/>
  <c r="DE124" i="1"/>
  <c r="DF124" i="1"/>
  <c r="DE125" i="1"/>
  <c r="DF125" i="1"/>
  <c r="DE126" i="1"/>
  <c r="DF126" i="1"/>
  <c r="DE127" i="1"/>
  <c r="DF127" i="1"/>
  <c r="DE128" i="1"/>
  <c r="DF128" i="1"/>
  <c r="DE129" i="1"/>
  <c r="DF129" i="1"/>
  <c r="DE130" i="1"/>
  <c r="DF130" i="1"/>
  <c r="DE131" i="1"/>
  <c r="DF131" i="1"/>
  <c r="DE132" i="1"/>
  <c r="DF132" i="1"/>
  <c r="DE133" i="1"/>
  <c r="DF133" i="1"/>
  <c r="DE134" i="1"/>
  <c r="DF134" i="1"/>
  <c r="DE135" i="1"/>
  <c r="DF135" i="1"/>
  <c r="DE136" i="1"/>
  <c r="DF136" i="1"/>
  <c r="DE137" i="1"/>
  <c r="DF137" i="1"/>
  <c r="DE138" i="1"/>
  <c r="DF138" i="1"/>
  <c r="DE139" i="1"/>
  <c r="DF139" i="1"/>
  <c r="DE140" i="1"/>
  <c r="DF140" i="1"/>
  <c r="DE141" i="1"/>
  <c r="DF141" i="1"/>
  <c r="DE142" i="1"/>
  <c r="DF142" i="1"/>
  <c r="DE143" i="1"/>
  <c r="DF143" i="1"/>
  <c r="DE144" i="1"/>
  <c r="DF144" i="1"/>
  <c r="DE145" i="1"/>
  <c r="DF145" i="1"/>
  <c r="DE146" i="1"/>
  <c r="DF146" i="1"/>
  <c r="DE147" i="1"/>
  <c r="DF147" i="1"/>
  <c r="DE148" i="1"/>
  <c r="DF148" i="1"/>
  <c r="DE149" i="1"/>
  <c r="DF149" i="1"/>
  <c r="DE150" i="1"/>
  <c r="DF150" i="1"/>
  <c r="DE151" i="1"/>
  <c r="DF151" i="1"/>
  <c r="DE152" i="1"/>
  <c r="DF152" i="1"/>
  <c r="DE153" i="1"/>
  <c r="DF153" i="1"/>
  <c r="DE154" i="1"/>
  <c r="DF154" i="1"/>
  <c r="DE155" i="1"/>
  <c r="DF155" i="1"/>
  <c r="DE156" i="1"/>
  <c r="DF156" i="1"/>
  <c r="DE157" i="1"/>
  <c r="DF157" i="1"/>
  <c r="DE158" i="1"/>
  <c r="DF158" i="1"/>
  <c r="DE159" i="1"/>
  <c r="DF159" i="1"/>
  <c r="DE160" i="1"/>
  <c r="DF160" i="1"/>
  <c r="DE161" i="1"/>
  <c r="DF161" i="1"/>
  <c r="DE162" i="1"/>
  <c r="DF162" i="1"/>
  <c r="DE163" i="1"/>
  <c r="DF163" i="1"/>
  <c r="DE164" i="1"/>
  <c r="DF164" i="1"/>
  <c r="DE165" i="1"/>
  <c r="DF165" i="1"/>
  <c r="DE166" i="1"/>
  <c r="DF166" i="1"/>
  <c r="DE167" i="1"/>
  <c r="DF167" i="1"/>
  <c r="DE168" i="1"/>
  <c r="DF168" i="1"/>
  <c r="DE169" i="1"/>
  <c r="DF169" i="1"/>
  <c r="DE170" i="1"/>
  <c r="DF170" i="1"/>
  <c r="DE171" i="1"/>
  <c r="DF171" i="1"/>
  <c r="DE172" i="1"/>
  <c r="DF172" i="1"/>
  <c r="DE173" i="1"/>
  <c r="DF173" i="1"/>
  <c r="DE174" i="1"/>
  <c r="DF174" i="1"/>
  <c r="DE175" i="1"/>
  <c r="DF175" i="1"/>
  <c r="DE176" i="1"/>
  <c r="DF176" i="1"/>
  <c r="DE177" i="1"/>
  <c r="DF177" i="1"/>
  <c r="DE178" i="1"/>
  <c r="DF178" i="1"/>
  <c r="DE179" i="1"/>
  <c r="DF179" i="1"/>
  <c r="DE180" i="1"/>
  <c r="DF180" i="1"/>
  <c r="DE181" i="1"/>
  <c r="DF181" i="1"/>
  <c r="DE182" i="1"/>
  <c r="DF182" i="1"/>
  <c r="DE183" i="1"/>
  <c r="DF183" i="1"/>
  <c r="DE184" i="1"/>
  <c r="DF184" i="1"/>
  <c r="DE185" i="1"/>
  <c r="DF185" i="1"/>
  <c r="DE186" i="1"/>
  <c r="DF186" i="1"/>
  <c r="DE187" i="1"/>
  <c r="DF187" i="1"/>
  <c r="DE188" i="1"/>
  <c r="DF188" i="1"/>
  <c r="DE189" i="1"/>
  <c r="DF189" i="1"/>
  <c r="DE190" i="1"/>
  <c r="DF190" i="1"/>
  <c r="DE191" i="1"/>
  <c r="DF191" i="1"/>
  <c r="DE192" i="1"/>
  <c r="DF192" i="1"/>
  <c r="DE193" i="1"/>
  <c r="DF193" i="1"/>
  <c r="DE194" i="1"/>
  <c r="DF194" i="1"/>
  <c r="DE195" i="1"/>
  <c r="DF195" i="1"/>
  <c r="DE196" i="1"/>
  <c r="DF196" i="1"/>
  <c r="DE197" i="1"/>
  <c r="DF197" i="1"/>
  <c r="DE198" i="1"/>
  <c r="DF198" i="1"/>
  <c r="DE199" i="1"/>
  <c r="DF199" i="1"/>
  <c r="DE200" i="1"/>
  <c r="DF200" i="1"/>
  <c r="DE201" i="1"/>
  <c r="DF201" i="1"/>
  <c r="DE202" i="1"/>
  <c r="DF202" i="1"/>
  <c r="DE203" i="1"/>
  <c r="DF203" i="1"/>
  <c r="DE204" i="1"/>
  <c r="DF204" i="1"/>
  <c r="DE205" i="1"/>
  <c r="DF205" i="1"/>
  <c r="DE206" i="1"/>
  <c r="DF206" i="1"/>
  <c r="DE207" i="1"/>
  <c r="DF207" i="1"/>
  <c r="DE208" i="1"/>
  <c r="DF208" i="1"/>
  <c r="DE209" i="1"/>
  <c r="DF209" i="1"/>
  <c r="DE210" i="1"/>
  <c r="DF210" i="1"/>
  <c r="DE211" i="1"/>
  <c r="DF211" i="1"/>
  <c r="DE212" i="1"/>
  <c r="DF212" i="1"/>
  <c r="DE213" i="1"/>
  <c r="DF213" i="1"/>
  <c r="DE214" i="1"/>
  <c r="DF214" i="1"/>
  <c r="DE215" i="1"/>
  <c r="DF215" i="1"/>
  <c r="DE216" i="1"/>
  <c r="DF216" i="1"/>
  <c r="DE217" i="1"/>
  <c r="DF217" i="1"/>
  <c r="DE218" i="1"/>
  <c r="DF218" i="1"/>
  <c r="DE219" i="1"/>
  <c r="DF219" i="1"/>
  <c r="DE220" i="1"/>
  <c r="DF220" i="1"/>
  <c r="DE221" i="1"/>
  <c r="DF221" i="1"/>
  <c r="DE222" i="1"/>
  <c r="DF222" i="1"/>
  <c r="DE223" i="1"/>
  <c r="DF223" i="1"/>
  <c r="DE224" i="1"/>
  <c r="DF224" i="1"/>
  <c r="DE225" i="1"/>
  <c r="DF225" i="1"/>
  <c r="DE226" i="1"/>
  <c r="DF226" i="1"/>
  <c r="DE227" i="1"/>
  <c r="DF227" i="1"/>
  <c r="DE228" i="1"/>
  <c r="DF228" i="1"/>
  <c r="DE229" i="1"/>
  <c r="DF229" i="1"/>
  <c r="DE230" i="1"/>
  <c r="DF230" i="1"/>
  <c r="DE231" i="1"/>
  <c r="DF231" i="1"/>
  <c r="DE232" i="1"/>
  <c r="DF232" i="1"/>
  <c r="DE233" i="1"/>
  <c r="DF233" i="1"/>
  <c r="DE234" i="1"/>
  <c r="DF234" i="1"/>
  <c r="DE235" i="1"/>
  <c r="DF235" i="1"/>
  <c r="DE236" i="1"/>
  <c r="DF236" i="1"/>
  <c r="DE237" i="1"/>
  <c r="DF237" i="1"/>
  <c r="DE238" i="1"/>
  <c r="DF238" i="1"/>
  <c r="DE239" i="1"/>
  <c r="DF239" i="1"/>
  <c r="DE240" i="1"/>
  <c r="DF240" i="1"/>
  <c r="DE241" i="1"/>
  <c r="DF241" i="1"/>
  <c r="DE242" i="1"/>
  <c r="DF242" i="1"/>
  <c r="DE243" i="1"/>
  <c r="DF243" i="1"/>
  <c r="DE244" i="1"/>
  <c r="DF244" i="1"/>
  <c r="DE245" i="1"/>
  <c r="DF245" i="1"/>
  <c r="DE246" i="1"/>
  <c r="DF246" i="1"/>
  <c r="DE247" i="1"/>
  <c r="DF247" i="1"/>
  <c r="DE248" i="1"/>
  <c r="DF248" i="1"/>
  <c r="DE249" i="1"/>
  <c r="DF249" i="1"/>
  <c r="DE250" i="1"/>
  <c r="DF250" i="1"/>
  <c r="DE251" i="1"/>
  <c r="DF251" i="1"/>
  <c r="DE252" i="1"/>
  <c r="DF252" i="1"/>
  <c r="DE253" i="1"/>
  <c r="DF253" i="1"/>
  <c r="DE254" i="1"/>
  <c r="DF254" i="1"/>
  <c r="DE255" i="1"/>
  <c r="DF255" i="1"/>
  <c r="DE256" i="1"/>
  <c r="DF256" i="1"/>
  <c r="DE257" i="1"/>
  <c r="DF257" i="1"/>
  <c r="DE258" i="1"/>
  <c r="DF258" i="1"/>
  <c r="DE259" i="1"/>
  <c r="DF259" i="1"/>
  <c r="DE260" i="1"/>
  <c r="DF260" i="1"/>
  <c r="DE261" i="1"/>
  <c r="DF261" i="1"/>
  <c r="DE262" i="1"/>
  <c r="DF262" i="1"/>
  <c r="DE263" i="1"/>
  <c r="DF263" i="1"/>
  <c r="DE264" i="1"/>
  <c r="DF264" i="1"/>
  <c r="DE265" i="1"/>
  <c r="DF265" i="1"/>
  <c r="DE266" i="1"/>
  <c r="DF266" i="1"/>
  <c r="DE267" i="1"/>
  <c r="DF267" i="1"/>
  <c r="DE268" i="1"/>
  <c r="DF268" i="1"/>
  <c r="DE269" i="1"/>
  <c r="DF269" i="1"/>
  <c r="DE270" i="1"/>
  <c r="DF270" i="1"/>
  <c r="DE271" i="1"/>
  <c r="DF271" i="1"/>
  <c r="DE272" i="1"/>
  <c r="DF272" i="1"/>
  <c r="DE273" i="1"/>
  <c r="DF273" i="1"/>
  <c r="DE274" i="1"/>
  <c r="DF274" i="1"/>
  <c r="DE275" i="1"/>
  <c r="DF275" i="1"/>
  <c r="DE276" i="1"/>
  <c r="DF276" i="1"/>
  <c r="DE277" i="1"/>
  <c r="DF277" i="1"/>
  <c r="DE278" i="1"/>
  <c r="DF278" i="1"/>
  <c r="DE279" i="1"/>
  <c r="DF279" i="1"/>
  <c r="DE280" i="1"/>
  <c r="DF280" i="1"/>
  <c r="DE281" i="1"/>
  <c r="DF281" i="1"/>
  <c r="DE282" i="1"/>
  <c r="DF282" i="1"/>
  <c r="DE283" i="1"/>
  <c r="DF283" i="1"/>
  <c r="DE284" i="1"/>
  <c r="DF284" i="1"/>
  <c r="DE285" i="1"/>
  <c r="DF285" i="1"/>
  <c r="DE286" i="1"/>
  <c r="DF286" i="1"/>
  <c r="DE287" i="1"/>
  <c r="DF287" i="1"/>
  <c r="DE288" i="1"/>
  <c r="DF288" i="1"/>
  <c r="DE289" i="1"/>
  <c r="DF289" i="1"/>
  <c r="DE290" i="1"/>
  <c r="DF290" i="1"/>
  <c r="DE291" i="1"/>
  <c r="DF291" i="1"/>
  <c r="DE292" i="1"/>
  <c r="DF292" i="1"/>
  <c r="DE293" i="1"/>
  <c r="DF293" i="1"/>
  <c r="DE294" i="1"/>
  <c r="DF294" i="1"/>
  <c r="DE295" i="1"/>
  <c r="DF295" i="1"/>
  <c r="DE296" i="1"/>
  <c r="DF296" i="1"/>
  <c r="DE297" i="1"/>
  <c r="DF297" i="1"/>
  <c r="DE298" i="1"/>
  <c r="DF298" i="1"/>
  <c r="DE299" i="1"/>
  <c r="DF299" i="1"/>
  <c r="DE300" i="1"/>
  <c r="DF300" i="1"/>
  <c r="DE301" i="1"/>
  <c r="DF301" i="1"/>
  <c r="DE302" i="1"/>
  <c r="DF302" i="1"/>
  <c r="DE303" i="1"/>
  <c r="DF303" i="1"/>
  <c r="DE304" i="1"/>
  <c r="DF304" i="1"/>
  <c r="DE305" i="1"/>
  <c r="DF305" i="1"/>
  <c r="DE306" i="1"/>
  <c r="DF306" i="1"/>
  <c r="DE307" i="1"/>
  <c r="DF307" i="1"/>
  <c r="DE308" i="1"/>
  <c r="DF308" i="1"/>
  <c r="DE309" i="1"/>
  <c r="DF309" i="1"/>
  <c r="DE310" i="1"/>
  <c r="DF310" i="1"/>
  <c r="DE311" i="1"/>
  <c r="DF311" i="1"/>
  <c r="DE312" i="1"/>
  <c r="DF312" i="1"/>
  <c r="DE313" i="1"/>
  <c r="DF313" i="1"/>
  <c r="DE314" i="1"/>
  <c r="DF314" i="1"/>
  <c r="DE315" i="1"/>
  <c r="DF315" i="1"/>
  <c r="DE316" i="1"/>
  <c r="DF316" i="1"/>
  <c r="DE317" i="1"/>
  <c r="DF317" i="1"/>
  <c r="DE318" i="1"/>
  <c r="DF318" i="1"/>
  <c r="DE319" i="1"/>
  <c r="DF319" i="1"/>
  <c r="DE320" i="1"/>
  <c r="DF320" i="1"/>
  <c r="DE321" i="1"/>
  <c r="DF321" i="1"/>
  <c r="DE322" i="1"/>
  <c r="DF322" i="1"/>
  <c r="DE323" i="1"/>
  <c r="DF323" i="1"/>
  <c r="DE324" i="1"/>
  <c r="DF324" i="1"/>
  <c r="DE325" i="1"/>
  <c r="DF325" i="1"/>
  <c r="DE326" i="1"/>
  <c r="DF326" i="1"/>
  <c r="DE327" i="1"/>
  <c r="DF327" i="1"/>
  <c r="DE328" i="1"/>
  <c r="DF328" i="1"/>
  <c r="DE329" i="1"/>
  <c r="DF329" i="1"/>
  <c r="DE330" i="1"/>
  <c r="DF330" i="1"/>
  <c r="DE331" i="1"/>
  <c r="DF331" i="1"/>
  <c r="DE332" i="1"/>
  <c r="DF332" i="1"/>
  <c r="DE333" i="1"/>
  <c r="DF333" i="1"/>
  <c r="DE334" i="1"/>
  <c r="DF334" i="1"/>
  <c r="DE335" i="1"/>
  <c r="DF335" i="1"/>
  <c r="DE19" i="1"/>
  <c r="DF19" i="1"/>
  <c r="DE14" i="1"/>
  <c r="DF14" i="1"/>
  <c r="DE15" i="1"/>
  <c r="DF15" i="1"/>
  <c r="DE16" i="1"/>
  <c r="DF16" i="1"/>
  <c r="DE17" i="1"/>
  <c r="DF17" i="1"/>
  <c r="DE18" i="1"/>
  <c r="DF18" i="1"/>
  <c r="DE13" i="1"/>
  <c r="DF13" i="1"/>
  <c r="I165" i="1"/>
  <c r="I172" i="1"/>
  <c r="I176" i="1"/>
  <c r="I183" i="1"/>
  <c r="I189" i="1"/>
  <c r="I195" i="1"/>
  <c r="I200" i="1"/>
  <c r="I208" i="1"/>
  <c r="I215" i="1"/>
  <c r="I227" i="1"/>
  <c r="I82" i="1"/>
  <c r="I90" i="1"/>
  <c r="I96" i="1"/>
  <c r="I105" i="1"/>
  <c r="I109" i="1"/>
  <c r="I114" i="1"/>
  <c r="I124" i="1"/>
  <c r="I131" i="1"/>
  <c r="I137" i="1"/>
  <c r="I143" i="1"/>
  <c r="I154" i="1"/>
  <c r="I161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J5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J4" i="1"/>
  <c r="J3" i="1"/>
  <c r="BG6" i="1"/>
  <c r="AY6" i="1"/>
  <c r="AQ6" i="1"/>
  <c r="BV6" i="1"/>
  <c r="AX6" i="1"/>
  <c r="CG6" i="1"/>
  <c r="CD6" i="1"/>
  <c r="BF6" i="1"/>
  <c r="CL6" i="1"/>
  <c r="BN6" i="1"/>
  <c r="AP6" i="1"/>
  <c r="AI6" i="1"/>
  <c r="AH6" i="1"/>
  <c r="Z6" i="1"/>
  <c r="S6" i="1"/>
  <c r="R6" i="1"/>
  <c r="L6" i="1"/>
  <c r="K6" i="1"/>
  <c r="BY6" i="1"/>
  <c r="BI6" i="1"/>
  <c r="AS6" i="1"/>
  <c r="AC6" i="1"/>
  <c r="CT6" i="1"/>
  <c r="DB6" i="1"/>
  <c r="CF6" i="1"/>
  <c r="BH6" i="1"/>
  <c r="AJ6" i="1"/>
  <c r="M6" i="1"/>
  <c r="BJ6" i="1"/>
  <c r="AL6" i="1"/>
  <c r="N6" i="1"/>
  <c r="CM6" i="1"/>
  <c r="BO6" i="1"/>
  <c r="CR6" i="1"/>
  <c r="BT6" i="1"/>
  <c r="AV6" i="1"/>
  <c r="X6" i="1"/>
  <c r="CV6" i="1"/>
  <c r="BX6" i="1"/>
  <c r="AZ6" i="1"/>
  <c r="AB6" i="1"/>
  <c r="CX6" i="1"/>
  <c r="BZ6" i="1"/>
  <c r="BB6" i="1"/>
  <c r="AD6" i="1"/>
  <c r="DC6" i="1"/>
  <c r="CE6" i="1"/>
  <c r="CJ6" i="1"/>
  <c r="BL6" i="1"/>
  <c r="AN6" i="1"/>
  <c r="AF6" i="1"/>
  <c r="AA6" i="1"/>
  <c r="CN6" i="1"/>
  <c r="BP6" i="1"/>
  <c r="AR6" i="1"/>
  <c r="T6" i="1"/>
  <c r="CP6" i="1"/>
  <c r="BR6" i="1"/>
  <c r="AT6" i="1"/>
  <c r="V6" i="1"/>
  <c r="CU6" i="1"/>
  <c r="BW6" i="1"/>
  <c r="CZ6" i="1"/>
  <c r="CB6" i="1"/>
  <c r="BD6" i="1"/>
  <c r="P6" i="1"/>
  <c r="CA6" i="1"/>
  <c r="BK6" i="1"/>
  <c r="AU6" i="1"/>
  <c r="AE6" i="1"/>
  <c r="O6" i="1"/>
  <c r="J6" i="1"/>
  <c r="BS6" i="1"/>
  <c r="BC6" i="1"/>
  <c r="AM6" i="1"/>
  <c r="W6" i="1"/>
  <c r="CQ6" i="1"/>
  <c r="CI6" i="1"/>
  <c r="CH6" i="1"/>
  <c r="CW6" i="1"/>
  <c r="CO6" i="1"/>
  <c r="BQ6" i="1"/>
  <c r="BA6" i="1"/>
  <c r="AK6" i="1"/>
  <c r="U6" i="1"/>
  <c r="CY6" i="1"/>
  <c r="DA6" i="1"/>
  <c r="CS6" i="1"/>
  <c r="CK6" i="1"/>
  <c r="CC6" i="1"/>
  <c r="BU6" i="1"/>
  <c r="BM6" i="1"/>
  <c r="BE6" i="1"/>
  <c r="AW6" i="1"/>
  <c r="AO6" i="1"/>
  <c r="AG6" i="1"/>
  <c r="Y6" i="1"/>
  <c r="Q6" i="1"/>
  <c r="B9" i="1"/>
  <c r="AF16" i="5"/>
  <c r="AB16" i="5"/>
  <c r="AC16" i="5"/>
  <c r="AA16" i="5"/>
  <c r="X16" i="5"/>
  <c r="Y16" i="5"/>
  <c r="W16" i="5"/>
  <c r="Z16" i="5"/>
  <c r="R16" i="5"/>
  <c r="N16" i="5"/>
  <c r="M16" i="5"/>
  <c r="K16" i="5"/>
  <c r="L16" i="5"/>
  <c r="J16" i="5"/>
  <c r="I16" i="5"/>
  <c r="AF15" i="5"/>
  <c r="AC15" i="5"/>
  <c r="AD15" i="5"/>
  <c r="AB15" i="5"/>
  <c r="AA15" i="5"/>
  <c r="W15" i="5"/>
  <c r="R15" i="5"/>
  <c r="O15" i="5"/>
  <c r="P15" i="5"/>
  <c r="N15" i="5"/>
  <c r="M15" i="5"/>
  <c r="J15" i="5"/>
  <c r="K15" i="5"/>
  <c r="I15" i="5"/>
  <c r="AF14" i="5"/>
  <c r="AB14" i="5"/>
  <c r="AC14" i="5"/>
  <c r="AA14" i="5"/>
  <c r="W14" i="5"/>
  <c r="R14" i="5"/>
  <c r="N14" i="5"/>
  <c r="O14" i="5"/>
  <c r="M14" i="5"/>
  <c r="I14" i="5"/>
  <c r="J14" i="5"/>
  <c r="AF13" i="5"/>
  <c r="AC13" i="5"/>
  <c r="AB13" i="5"/>
  <c r="AA13" i="5"/>
  <c r="X13" i="5"/>
  <c r="Y13" i="5"/>
  <c r="Z13" i="5"/>
  <c r="W13" i="5"/>
  <c r="R13" i="5"/>
  <c r="P13" i="5"/>
  <c r="Q13" i="5"/>
  <c r="O13" i="5"/>
  <c r="N13" i="5"/>
  <c r="M13" i="5"/>
  <c r="J13" i="5"/>
  <c r="K13" i="5"/>
  <c r="I13" i="5"/>
  <c r="L13" i="5"/>
  <c r="AF12" i="5"/>
  <c r="AB12" i="5"/>
  <c r="AA12" i="5"/>
  <c r="W12" i="5"/>
  <c r="R12" i="5"/>
  <c r="O12" i="5"/>
  <c r="P12" i="5"/>
  <c r="N12" i="5"/>
  <c r="M12" i="5"/>
  <c r="I12" i="5"/>
  <c r="AF11" i="5"/>
  <c r="AB11" i="5"/>
  <c r="AA11" i="5"/>
  <c r="Y11" i="5"/>
  <c r="X11" i="5"/>
  <c r="W11" i="5"/>
  <c r="R11" i="5"/>
  <c r="N11" i="5"/>
  <c r="O11" i="5"/>
  <c r="M11" i="5"/>
  <c r="I11" i="5"/>
  <c r="AF10" i="5"/>
  <c r="AC10" i="5"/>
  <c r="AD10" i="5"/>
  <c r="AB10" i="5"/>
  <c r="AA10" i="5"/>
  <c r="X10" i="5"/>
  <c r="Y10" i="5"/>
  <c r="W10" i="5"/>
  <c r="R10" i="5"/>
  <c r="O10" i="5"/>
  <c r="N10" i="5"/>
  <c r="M10" i="5"/>
  <c r="J10" i="5"/>
  <c r="K10" i="5"/>
  <c r="L10" i="5"/>
  <c r="I10" i="5"/>
  <c r="AF9" i="5"/>
  <c r="AB9" i="5"/>
  <c r="AC9" i="5"/>
  <c r="AA9" i="5"/>
  <c r="W9" i="5"/>
  <c r="X9" i="5"/>
  <c r="R9" i="5"/>
  <c r="N9" i="5"/>
  <c r="M9" i="5"/>
  <c r="I9" i="5"/>
  <c r="AF8" i="5"/>
  <c r="AD8" i="5"/>
  <c r="AE8" i="5"/>
  <c r="AC8" i="5"/>
  <c r="AH8" i="5"/>
  <c r="AB8" i="5"/>
  <c r="AA8" i="5"/>
  <c r="X8" i="5"/>
  <c r="Y8" i="5"/>
  <c r="W8" i="5"/>
  <c r="Z8" i="5"/>
  <c r="R8" i="5"/>
  <c r="N8" i="5"/>
  <c r="M8" i="5"/>
  <c r="K8" i="5"/>
  <c r="L8" i="5"/>
  <c r="J8" i="5"/>
  <c r="I8" i="5"/>
  <c r="AF7" i="5"/>
  <c r="AC7" i="5"/>
  <c r="AD7" i="5"/>
  <c r="AB7" i="5"/>
  <c r="AA7" i="5"/>
  <c r="W7" i="5"/>
  <c r="R7" i="5"/>
  <c r="O7" i="5"/>
  <c r="P7" i="5"/>
  <c r="N7" i="5"/>
  <c r="M7" i="5"/>
  <c r="J7" i="5"/>
  <c r="K7" i="5"/>
  <c r="I7" i="5"/>
  <c r="AF6" i="5"/>
  <c r="AB6" i="5"/>
  <c r="AC6" i="5"/>
  <c r="AA6" i="5"/>
  <c r="W6" i="5"/>
  <c r="R6" i="5"/>
  <c r="N6" i="5"/>
  <c r="O6" i="5"/>
  <c r="M6" i="5"/>
  <c r="I6" i="5"/>
  <c r="J6" i="5"/>
  <c r="AF5" i="5"/>
  <c r="AB5" i="5"/>
  <c r="AA5" i="5"/>
  <c r="W5" i="5"/>
  <c r="X5" i="5"/>
  <c r="R5" i="5"/>
  <c r="O5" i="5"/>
  <c r="N5" i="5"/>
  <c r="P5" i="5"/>
  <c r="M5" i="5"/>
  <c r="I5" i="5"/>
  <c r="Q5" i="5"/>
  <c r="P6" i="5"/>
  <c r="Q6" i="5"/>
  <c r="AE10" i="5"/>
  <c r="AH10" i="5"/>
  <c r="Z15" i="5"/>
  <c r="Q10" i="5"/>
  <c r="Y12" i="5"/>
  <c r="Q7" i="5"/>
  <c r="S7" i="5"/>
  <c r="AD9" i="5"/>
  <c r="P14" i="5"/>
  <c r="Q14" i="5"/>
  <c r="Y5" i="5"/>
  <c r="Z5" i="5"/>
  <c r="K9" i="5"/>
  <c r="Q15" i="5"/>
  <c r="AD16" i="5"/>
  <c r="AE16" i="5"/>
  <c r="AD6" i="5"/>
  <c r="Y9" i="5"/>
  <c r="Z9" i="5"/>
  <c r="P11" i="5"/>
  <c r="Q12" i="5"/>
  <c r="AD14" i="5"/>
  <c r="AE14" i="5"/>
  <c r="X7" i="5"/>
  <c r="Z7" i="5"/>
  <c r="AG8" i="5"/>
  <c r="O9" i="5"/>
  <c r="P10" i="5"/>
  <c r="S10" i="5"/>
  <c r="Q11" i="5"/>
  <c r="J12" i="5"/>
  <c r="AC12" i="5"/>
  <c r="S13" i="5"/>
  <c r="AD13" i="5"/>
  <c r="X15" i="5"/>
  <c r="K5" i="5"/>
  <c r="AD5" i="5"/>
  <c r="AE5" i="5"/>
  <c r="X6" i="5"/>
  <c r="Y7" i="5"/>
  <c r="O8" i="5"/>
  <c r="J11" i="5"/>
  <c r="K11" i="5"/>
  <c r="L11" i="5"/>
  <c r="AC11" i="5"/>
  <c r="K12" i="5"/>
  <c r="L12" i="5"/>
  <c r="S12" i="5"/>
  <c r="AD12" i="5"/>
  <c r="X14" i="5"/>
  <c r="Y15" i="5"/>
  <c r="O16" i="5"/>
  <c r="Q16" i="5"/>
  <c r="AC5" i="5"/>
  <c r="P8" i="5"/>
  <c r="Q8" i="5"/>
  <c r="AD11" i="5"/>
  <c r="P16" i="5"/>
  <c r="K6" i="5"/>
  <c r="L6" i="5"/>
  <c r="L7" i="5"/>
  <c r="AE7" i="5"/>
  <c r="AG7" i="5"/>
  <c r="Z10" i="5"/>
  <c r="AG10" i="5"/>
  <c r="K14" i="5"/>
  <c r="L14" i="5"/>
  <c r="L15" i="5"/>
  <c r="S15" i="5"/>
  <c r="J5" i="5"/>
  <c r="L5" i="5"/>
  <c r="J9" i="5"/>
  <c r="X12" i="5"/>
  <c r="AE15" i="5"/>
  <c r="AG15" i="5"/>
  <c r="Z11" i="5"/>
  <c r="AH11" i="5"/>
  <c r="S14" i="5"/>
  <c r="S6" i="5"/>
  <c r="S11" i="5"/>
  <c r="AH7" i="5"/>
  <c r="AE13" i="5"/>
  <c r="AH13" i="5"/>
  <c r="Z12" i="5"/>
  <c r="AG5" i="5"/>
  <c r="S5" i="5"/>
  <c r="AG16" i="5"/>
  <c r="AE11" i="5"/>
  <c r="AG11" i="5"/>
  <c r="AG14" i="5"/>
  <c r="AE9" i="5"/>
  <c r="AG9" i="5"/>
  <c r="L9" i="5"/>
  <c r="S16" i="5"/>
  <c r="AE6" i="5"/>
  <c r="AG6" i="5"/>
  <c r="Y14" i="5"/>
  <c r="Z14" i="5"/>
  <c r="P9" i="5"/>
  <c r="Q9" i="5"/>
  <c r="AH15" i="5"/>
  <c r="Y6" i="5"/>
  <c r="Z6" i="5"/>
  <c r="S8" i="5"/>
  <c r="AE12" i="5"/>
  <c r="AH12" i="5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AG12" i="5"/>
  <c r="AH9" i="5"/>
  <c r="S9" i="5"/>
  <c r="AH14" i="5"/>
  <c r="AG13" i="5"/>
  <c r="AH6" i="5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48" i="1"/>
  <c r="F49" i="1"/>
  <c r="F50" i="1"/>
  <c r="F51" i="1"/>
  <c r="F52" i="1"/>
  <c r="F53" i="1"/>
  <c r="F54" i="1"/>
  <c r="F55" i="1"/>
  <c r="F56" i="1"/>
  <c r="F273" i="1"/>
  <c r="F274" i="1"/>
  <c r="F275" i="1"/>
  <c r="F276" i="1"/>
  <c r="F277" i="1"/>
  <c r="F278" i="1"/>
  <c r="B11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9" i="1"/>
  <c r="F280" i="1"/>
  <c r="F281" i="1"/>
  <c r="F282" i="1"/>
  <c r="F283" i="1"/>
  <c r="F334" i="1"/>
  <c r="F335" i="1"/>
  <c r="F14" i="1"/>
  <c r="F15" i="1"/>
  <c r="F16" i="1"/>
  <c r="F17" i="1"/>
  <c r="F18" i="1"/>
  <c r="F19" i="1"/>
  <c r="F13" i="1"/>
  <c r="F11" i="1"/>
</calcChain>
</file>

<file path=xl/comments1.xml><?xml version="1.0" encoding="utf-8"?>
<comments xmlns="http://schemas.openxmlformats.org/spreadsheetml/2006/main">
  <authors>
    <author>David Kee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David Kee:
column and row limits</t>
        </r>
        <r>
          <rPr>
            <sz val="9"/>
            <color indexed="81"/>
            <rFont val="Tahoma"/>
            <family val="2"/>
          </rPr>
          <t xml:space="preserve">
DB across the page
1000 down the page</t>
        </r>
      </text>
    </comment>
  </commentList>
</comments>
</file>

<file path=xl/sharedStrings.xml><?xml version="1.0" encoding="utf-8"?>
<sst xmlns="http://schemas.openxmlformats.org/spreadsheetml/2006/main" count="892" uniqueCount="509">
  <si>
    <t>Team Captain</t>
  </si>
  <si>
    <t>Total Score</t>
  </si>
  <si>
    <t>Found Treasure</t>
  </si>
  <si>
    <t>Scoring item</t>
  </si>
  <si>
    <t>Poster</t>
  </si>
  <si>
    <t>Ref</t>
  </si>
  <si>
    <t>Score</t>
  </si>
  <si>
    <t>Number of Teams (T)</t>
  </si>
  <si>
    <t>ATH Virgin (Y|N)</t>
  </si>
  <si>
    <t>N</t>
  </si>
  <si>
    <t>ATH 2015 Scores</t>
  </si>
  <si>
    <t>Treasure Site Visit</t>
  </si>
  <si>
    <t>Visited Croxleyhall Wood</t>
  </si>
  <si>
    <t>original team order</t>
  </si>
  <si>
    <t>Team Name</t>
  </si>
  <si>
    <t>Acrobat version noted</t>
  </si>
  <si>
    <t>STOP LOOK LISTEN noted</t>
  </si>
  <si>
    <t>GPS satellite noted</t>
  </si>
  <si>
    <t>Stanfords</t>
  </si>
  <si>
    <t>Beagle identified</t>
  </si>
  <si>
    <t>Ship of Fools</t>
  </si>
  <si>
    <t>Ship Rick Roll</t>
  </si>
  <si>
    <t>Sailing By</t>
  </si>
  <si>
    <t>Fitzroy as inventor of Forecasts</t>
  </si>
  <si>
    <t>Stations by Marianne Faithful</t>
  </si>
  <si>
    <t>Fenchurch Street Station</t>
  </si>
  <si>
    <t>HHGG connection to Fenchurch and café</t>
  </si>
  <si>
    <t>GPS "Merry Christmas…" QR code</t>
  </si>
  <si>
    <t>GPS Rick Roll QR code</t>
  </si>
  <si>
    <t>Station cipher text "Trust …"</t>
  </si>
  <si>
    <t>Ship cipher text "Not all…"</t>
  </si>
  <si>
    <t>Rick Roll video on 'n' roll text</t>
  </si>
  <si>
    <t>Josephine is the artist</t>
  </si>
  <si>
    <t>Stanfords Basement Map</t>
  </si>
  <si>
    <t>x64 in magnifying glass = 6,400%</t>
  </si>
  <si>
    <t>iOS significance noted</t>
  </si>
  <si>
    <t xml:space="preserve">GPS Hanging on the telephone </t>
  </si>
  <si>
    <t>Consultant Letter</t>
  </si>
  <si>
    <t>NHS Logo "KEEP LOOKING"</t>
  </si>
  <si>
    <t>NHS Logo Rick Roll</t>
  </si>
  <si>
    <t>Called phone number</t>
  </si>
  <si>
    <t>74 character phone message</t>
  </si>
  <si>
    <t>EMM is on page 2</t>
  </si>
  <si>
    <t>ATH Corp visited</t>
  </si>
  <si>
    <t>ATH Corp Rick Roll</t>
  </si>
  <si>
    <t>NSA are the Puzzle Palace</t>
  </si>
  <si>
    <t>GAG Halfrunt</t>
  </si>
  <si>
    <t>NOT HERE Caesar cipher</t>
  </si>
  <si>
    <t>KEEP LOOKING in signature</t>
  </si>
  <si>
    <t>Partial Hunt Page 1</t>
  </si>
  <si>
    <t>Saxophone music</t>
  </si>
  <si>
    <t>TV remotes needed</t>
  </si>
  <si>
    <t>Moonlight Sonata</t>
  </si>
  <si>
    <t>MERRCHRISTMAS code</t>
  </si>
  <si>
    <t>Pin-hole code</t>
  </si>
  <si>
    <t>Partial Hunt Page 2</t>
  </si>
  <si>
    <t>CLEAR NIGHT</t>
  </si>
  <si>
    <t>Forecasting names indicate Fitzroy</t>
  </si>
  <si>
    <t>Bracknell station</t>
  </si>
  <si>
    <t>QR code Rick Roll</t>
  </si>
  <si>
    <t>Enhanced Magnetic Model</t>
  </si>
  <si>
    <t>Easy Lover</t>
  </si>
  <si>
    <t>…know why</t>
  </si>
  <si>
    <t>Partial Hunt Page 3</t>
  </si>
  <si>
    <t>Weighting (W)</t>
  </si>
  <si>
    <t>Bonus (B)</t>
  </si>
  <si>
    <t>B+(T-C+1)xW</t>
  </si>
  <si>
    <t>Partial Hunt Page 4</t>
  </si>
  <si>
    <t>SUNNY DAY</t>
  </si>
  <si>
    <t>Y missing</t>
  </si>
  <si>
    <t>Longitude flag</t>
  </si>
  <si>
    <t>Fitzroy</t>
  </si>
  <si>
    <t>Chess f3 h1</t>
  </si>
  <si>
    <t>River Chess</t>
  </si>
  <si>
    <t>Rule Britannia</t>
  </si>
  <si>
    <t>Morse code Rick Roll</t>
  </si>
  <si>
    <t>Kamal</t>
  </si>
  <si>
    <t>Clock as 18:31</t>
  </si>
  <si>
    <t>Corresponds to phone number</t>
  </si>
  <si>
    <t>Phone symbol means Ring the number</t>
  </si>
  <si>
    <t>Totton station</t>
  </si>
  <si>
    <t>MIST</t>
  </si>
  <si>
    <t>Fitzroy missing</t>
  </si>
  <si>
    <t>QR code "Pink …"</t>
  </si>
  <si>
    <t>Reach Out</t>
  </si>
  <si>
    <t>Morse, "Take IR remotes…"</t>
  </si>
  <si>
    <t>Bruce Hindsight</t>
  </si>
  <si>
    <t>ATHCorp.co.uk Morse code</t>
  </si>
  <si>
    <t>Marine Sandglass</t>
  </si>
  <si>
    <t>Burnham station</t>
  </si>
  <si>
    <t>Monopoly</t>
  </si>
  <si>
    <t>Partial Hunt Page 5</t>
  </si>
  <si>
    <t>FOG</t>
  </si>
  <si>
    <t>Jacob's Staff</t>
  </si>
  <si>
    <t>How Wood station</t>
  </si>
  <si>
    <t>Sudoku clear text</t>
  </si>
  <si>
    <t>Transposition</t>
  </si>
  <si>
    <t>Crocodile Rock</t>
  </si>
  <si>
    <t>Partial Hunt Page 6</t>
  </si>
  <si>
    <t>Mariner's Astrolabe</t>
  </si>
  <si>
    <t>Latitude flag</t>
  </si>
  <si>
    <t>Look for an eye</t>
  </si>
  <si>
    <t>Earley station</t>
  </si>
  <si>
    <t>CLOUDY</t>
  </si>
  <si>
    <t>Y is excluded</t>
  </si>
  <si>
    <t>B-s</t>
  </si>
  <si>
    <t>Hotel California</t>
  </si>
  <si>
    <t>Morse, "Keep Listening"</t>
  </si>
  <si>
    <t>Morse, "Keep Looking"</t>
  </si>
  <si>
    <t>Partial Hunt Page 7</t>
  </si>
  <si>
    <t>QR code in Sudoku</t>
  </si>
  <si>
    <t>Sudoku solution</t>
  </si>
  <si>
    <t>Christopher Columbus</t>
  </si>
  <si>
    <t>Chris Columbus, director</t>
  </si>
  <si>
    <t>You should see my last picture</t>
  </si>
  <si>
    <t>Pixels</t>
  </si>
  <si>
    <t>Twford station</t>
  </si>
  <si>
    <t>Davis Quadrant</t>
  </si>
  <si>
    <t>OVERCAST</t>
  </si>
  <si>
    <t>Run to You</t>
  </si>
  <si>
    <t>Morse, "Keep Summing"</t>
  </si>
  <si>
    <t>Partial Hunt Page 8</t>
  </si>
  <si>
    <t>Celatone</t>
  </si>
  <si>
    <t>Y missing from keyboard</t>
  </si>
  <si>
    <t>Wembley Central station</t>
  </si>
  <si>
    <t>DRIZZLE</t>
  </si>
  <si>
    <t>I'm a Believer</t>
  </si>
  <si>
    <t>Partial Hunt Page 9</t>
  </si>
  <si>
    <t>Sextant</t>
  </si>
  <si>
    <t>Eye chart code</t>
  </si>
  <si>
    <t>Virginia Water</t>
  </si>
  <si>
    <t>Light switch puzzle</t>
  </si>
  <si>
    <t>SLEET</t>
  </si>
  <si>
    <t>Sundown</t>
  </si>
  <si>
    <t>Morse, www.ActonHospital.co.uk</t>
  </si>
  <si>
    <t>Partial Hunt Page 10</t>
  </si>
  <si>
    <t>Octant</t>
  </si>
  <si>
    <t>Watford Junction station</t>
  </si>
  <si>
    <t>KenKen solution</t>
  </si>
  <si>
    <t>KenKen QR code</t>
  </si>
  <si>
    <t>KenKen clear text</t>
  </si>
  <si>
    <t>HAIL</t>
  </si>
  <si>
    <t>IR logo</t>
  </si>
  <si>
    <t>The Rose</t>
  </si>
  <si>
    <t>Morse, "Disquisitiones"</t>
  </si>
  <si>
    <t>Modular arithmetic needed</t>
  </si>
  <si>
    <t>Sudoku QR code</t>
  </si>
  <si>
    <t>Solved Sudoku</t>
  </si>
  <si>
    <t>Partial Hunt Page 11</t>
  </si>
  <si>
    <t>Waltham Cross station</t>
  </si>
  <si>
    <t>Marine Chronometer</t>
  </si>
  <si>
    <t>THUNDER</t>
  </si>
  <si>
    <t>MacArthur Park</t>
  </si>
  <si>
    <t>Morse, "Arithmeticae"</t>
  </si>
  <si>
    <t>Partial Hunt Page 12</t>
  </si>
  <si>
    <t>July 16</t>
  </si>
  <si>
    <t>SUM 6 CODES…</t>
  </si>
  <si>
    <t>EACH PAGE…</t>
  </si>
  <si>
    <t>LIGHT RAIN</t>
  </si>
  <si>
    <t>Atomic Clock</t>
  </si>
  <si>
    <t>Vauxhall station</t>
  </si>
  <si>
    <t>Start of HHGG</t>
  </si>
  <si>
    <t>Brown Sugar music</t>
  </si>
  <si>
    <t>Brown Sugar café</t>
  </si>
  <si>
    <t>Hot Coffee music</t>
  </si>
  <si>
    <t>Hot Coffee Fitzroy</t>
  </si>
  <si>
    <t>All right now</t>
  </si>
  <si>
    <t>Partial Hunt Page 13</t>
  </si>
  <si>
    <t>HEAVY RAIN</t>
  </si>
  <si>
    <t>Y excluded</t>
  </si>
  <si>
    <t>SatNav</t>
  </si>
  <si>
    <t>Flags showing 33, …</t>
  </si>
  <si>
    <t>Ruislip station</t>
  </si>
  <si>
    <t>87</t>
  </si>
  <si>
    <t>SatNav to Ruislip station</t>
  </si>
  <si>
    <t>I'm good friends…</t>
  </si>
  <si>
    <t>Y ignored</t>
  </si>
  <si>
    <t>Questions</t>
  </si>
  <si>
    <t>F</t>
  </si>
  <si>
    <t>Vorticists</t>
  </si>
  <si>
    <t>Sands</t>
  </si>
  <si>
    <t>Orlando</t>
  </si>
  <si>
    <t>Tangerine Dream</t>
  </si>
  <si>
    <t>Walrus</t>
  </si>
  <si>
    <t>EMBRYO</t>
  </si>
  <si>
    <t>Mosquito</t>
  </si>
  <si>
    <t>Kew Gardens</t>
  </si>
  <si>
    <t>Jackson</t>
  </si>
  <si>
    <t>One</t>
  </si>
  <si>
    <t xml:space="preserve">Reims </t>
  </si>
  <si>
    <t>Tesla</t>
  </si>
  <si>
    <t>Hockney</t>
  </si>
  <si>
    <t>South Africa</t>
  </si>
  <si>
    <t>Eton Crop</t>
  </si>
  <si>
    <t>Harris</t>
  </si>
  <si>
    <t>Christ Church Cathedral</t>
  </si>
  <si>
    <t>Harald</t>
  </si>
  <si>
    <t>Washington</t>
  </si>
  <si>
    <t>Lord Haw-Haw</t>
  </si>
  <si>
    <t>Tacos</t>
  </si>
  <si>
    <t>Estimate</t>
  </si>
  <si>
    <t>Pope</t>
  </si>
  <si>
    <t>Siddons</t>
  </si>
  <si>
    <t>Passport</t>
  </si>
  <si>
    <t>Cusick</t>
  </si>
  <si>
    <t>Walters</t>
  </si>
  <si>
    <t>Holst</t>
  </si>
  <si>
    <t>Spijkenisse</t>
  </si>
  <si>
    <t xml:space="preserve">Paisley </t>
  </si>
  <si>
    <t xml:space="preserve">Larkin </t>
  </si>
  <si>
    <t>Obelix</t>
  </si>
  <si>
    <t>Emolument</t>
  </si>
  <si>
    <t xml:space="preserve">Lawrence </t>
  </si>
  <si>
    <t>Cottam</t>
  </si>
  <si>
    <t>BackRub</t>
  </si>
  <si>
    <t xml:space="preserve">Monkhouse </t>
  </si>
  <si>
    <t>Drop the Dead Donkey</t>
  </si>
  <si>
    <t>Mirrors</t>
  </si>
  <si>
    <t>Tito</t>
  </si>
  <si>
    <t>Platform zero</t>
  </si>
  <si>
    <t>Bosanquet</t>
  </si>
  <si>
    <t>Stepney Green</t>
  </si>
  <si>
    <t>Jenga</t>
  </si>
  <si>
    <t>Tomlinson,</t>
  </si>
  <si>
    <t>Meerkats</t>
  </si>
  <si>
    <t>Torpedo</t>
  </si>
  <si>
    <t>Diamonds</t>
  </si>
  <si>
    <t>F3080</t>
  </si>
  <si>
    <t>Third Man</t>
  </si>
  <si>
    <t>Friday, June</t>
  </si>
  <si>
    <t>Descartes</t>
  </si>
  <si>
    <t>Grace</t>
  </si>
  <si>
    <t>Barki</t>
  </si>
  <si>
    <t>Toothbrush</t>
  </si>
  <si>
    <t>Wittgenstein</t>
  </si>
  <si>
    <t>Naughtinesses</t>
  </si>
  <si>
    <t>D-Day</t>
  </si>
  <si>
    <t>Henley</t>
  </si>
  <si>
    <t xml:space="preserve">Britty Britty Bang Bang </t>
  </si>
  <si>
    <t>Elizabeth II</t>
  </si>
  <si>
    <t>Raleigh</t>
  </si>
  <si>
    <t>Pillar Box</t>
  </si>
  <si>
    <t>Bogarde</t>
  </si>
  <si>
    <t>Dragons</t>
  </si>
  <si>
    <t>Ernestine</t>
  </si>
  <si>
    <t>Chiu</t>
  </si>
  <si>
    <t>Nacre</t>
  </si>
  <si>
    <t>Race</t>
  </si>
  <si>
    <t>Heinz</t>
  </si>
  <si>
    <t>Helvetica</t>
  </si>
  <si>
    <t>Żyrardów</t>
  </si>
  <si>
    <t>Bugged Journey</t>
  </si>
  <si>
    <t>Rickmansworth station</t>
  </si>
  <si>
    <t>Newsagent</t>
  </si>
  <si>
    <t>HHGG explosion</t>
  </si>
  <si>
    <t>Acton Hospital emails</t>
  </si>
  <si>
    <t>Saw Logica L</t>
  </si>
  <si>
    <t>Heard Saxophone</t>
  </si>
  <si>
    <t>Saw eye outline on Bird Box</t>
  </si>
  <si>
    <t>Christmas Message</t>
  </si>
  <si>
    <t>Bug Bounty</t>
  </si>
  <si>
    <t>2007 fault (Dave Williams)</t>
  </si>
  <si>
    <t>Team Biography</t>
  </si>
  <si>
    <t>Received</t>
  </si>
  <si>
    <t>1 if blank</t>
  </si>
  <si>
    <t>0 if blank</t>
  </si>
  <si>
    <t>TSV</t>
  </si>
  <si>
    <t>CM</t>
  </si>
  <si>
    <t>PO</t>
  </si>
  <si>
    <t>CL</t>
  </si>
  <si>
    <t>PH01.</t>
  </si>
  <si>
    <t>PH02.</t>
  </si>
  <si>
    <t>PH03.</t>
  </si>
  <si>
    <t>PH04.</t>
  </si>
  <si>
    <t>PH05.</t>
  </si>
  <si>
    <t>PH06.</t>
  </si>
  <si>
    <t>PH07.</t>
  </si>
  <si>
    <t>PH08.</t>
  </si>
  <si>
    <t>PH09.</t>
  </si>
  <si>
    <t>PH10.</t>
  </si>
  <si>
    <t>PH11.</t>
  </si>
  <si>
    <t>PH12.</t>
  </si>
  <si>
    <t>PH13.</t>
  </si>
  <si>
    <t>Q</t>
  </si>
  <si>
    <t>BJ</t>
  </si>
  <si>
    <t>AH</t>
  </si>
  <si>
    <t>BB</t>
  </si>
  <si>
    <t>TB</t>
  </si>
  <si>
    <t>Pablo's ATH Web Site</t>
  </si>
  <si>
    <t>Noticed emptying treasure chest</t>
  </si>
  <si>
    <t>PATH</t>
  </si>
  <si>
    <t>General/Themes</t>
  </si>
  <si>
    <t>GT</t>
  </si>
  <si>
    <t>Navigation devices in chronological seq.</t>
  </si>
  <si>
    <t>Navigation clues relate to device</t>
  </si>
  <si>
    <t>International Date Line handled correctly</t>
  </si>
  <si>
    <t>Fitzroy theme</t>
  </si>
  <si>
    <t>SD</t>
  </si>
  <si>
    <t>Question numbers = Beagle voyage days</t>
  </si>
  <si>
    <t>610L</t>
  </si>
  <si>
    <t>Alcoholus Lubricatum</t>
  </si>
  <si>
    <t>Apopheniacs Anonymous</t>
  </si>
  <si>
    <t>Chiltern Fellowship</t>
  </si>
  <si>
    <t>David Williams</t>
  </si>
  <si>
    <t>f.ds</t>
  </si>
  <si>
    <t>Famous Five</t>
  </si>
  <si>
    <t>Hartwell's Heroes</t>
  </si>
  <si>
    <t>I'm Spartacus</t>
  </si>
  <si>
    <t>Lady Strange and the Earl of Yarborough</t>
  </si>
  <si>
    <t>Mind the Gap</t>
  </si>
  <si>
    <t>No Management Potential</t>
  </si>
  <si>
    <t>Not Remotely Under Control</t>
  </si>
  <si>
    <t>PATHfinders</t>
  </si>
  <si>
    <t>Peter D G Smith et al</t>
  </si>
  <si>
    <t>Psychologicals</t>
  </si>
  <si>
    <t>Quinta Essentia</t>
  </si>
  <si>
    <t>Rickrolling</t>
  </si>
  <si>
    <t>Simon Long &amp; Katherine Jones</t>
  </si>
  <si>
    <t>Stragglers</t>
  </si>
  <si>
    <t>Team Norway</t>
  </si>
  <si>
    <t>Team Poirot</t>
  </si>
  <si>
    <t>Team Quemados</t>
  </si>
  <si>
    <t>Team Sociometry</t>
  </si>
  <si>
    <t>The Four Horsemen of the Apocralypse</t>
  </si>
  <si>
    <t>The Slow Learners</t>
  </si>
  <si>
    <t>Tweleve Pack</t>
  </si>
  <si>
    <t>Got Rickroll message from at least one ext.</t>
  </si>
  <si>
    <t>4A</t>
  </si>
  <si>
    <t>Identified Croxleyhall Wood as Treasure area</t>
  </si>
  <si>
    <t>Knew about/identified postcard in window</t>
  </si>
  <si>
    <t>610 identified as Logica question</t>
  </si>
  <si>
    <t>Identified Croxleyhall Wood as Great Circle intersection</t>
  </si>
  <si>
    <t>Identify Beagle location and Station are on Great Circle</t>
  </si>
  <si>
    <t>ATH</t>
  </si>
  <si>
    <t>Great</t>
  </si>
  <si>
    <t xml:space="preserve">Beagle Days    </t>
  </si>
  <si>
    <t>Beagle Location</t>
  </si>
  <si>
    <t>Station Location</t>
  </si>
  <si>
    <t>Navigation Device</t>
  </si>
  <si>
    <t>Solar Calendar at Station on 25/12/15</t>
  </si>
  <si>
    <t>Page</t>
  </si>
  <si>
    <t>Circle</t>
  </si>
  <si>
    <t>From</t>
  </si>
  <si>
    <t>To</t>
  </si>
  <si>
    <t>Name</t>
  </si>
  <si>
    <t>Longitude</t>
  </si>
  <si>
    <t>Latitude</t>
  </si>
  <si>
    <t>Year</t>
  </si>
  <si>
    <t>Sunrise</t>
  </si>
  <si>
    <t>Noon</t>
  </si>
  <si>
    <t>Sunset</t>
  </si>
  <si>
    <t>Elevation</t>
  </si>
  <si>
    <t>Clue to Location of Station</t>
  </si>
  <si>
    <t>Explanation</t>
  </si>
  <si>
    <t>(cover page)</t>
  </si>
  <si>
    <t>GC14A</t>
  </si>
  <si>
    <t>Salvador da Bahia</t>
  </si>
  <si>
    <t>Marine compass</t>
  </si>
  <si>
    <t>200 BC</t>
  </si>
  <si>
    <t>15.25°</t>
  </si>
  <si>
    <t>Take bearing 261°58′ (262°47′ magnetic) from the NM museum</t>
  </si>
  <si>
    <t>Compass in photo is at National Maritime Museum (-0.0056,51.4811)</t>
  </si>
  <si>
    <t>GC03A</t>
  </si>
  <si>
    <t>Bahia Blanca</t>
  </si>
  <si>
    <t>Marine sandglass</t>
  </si>
  <si>
    <t>15.14°</t>
  </si>
  <si>
    <t>Solar noon is at 12:02:30 GMT here on Xmas Day</t>
  </si>
  <si>
    <t>Predicted by http://www.esrl.noaa.gov/gmd/grad/solcalc/</t>
  </si>
  <si>
    <t>GC19A</t>
  </si>
  <si>
    <t>Port St Julian</t>
  </si>
  <si>
    <t>800-900</t>
  </si>
  <si>
    <t>15.75°</t>
  </si>
  <si>
    <t>Elevation of Polaris is 50.918° here</t>
  </si>
  <si>
    <t>Polaris elevation is always the same as latitude</t>
  </si>
  <si>
    <t>GC04A</t>
  </si>
  <si>
    <t>Santa Cruz</t>
  </si>
  <si>
    <t>Jacob's staff</t>
  </si>
  <si>
    <t>1200s</t>
  </si>
  <si>
    <t>14.95°</t>
  </si>
  <si>
    <t>Elevation of the Sun is 14.95° here at noon on Xmas Day</t>
  </si>
  <si>
    <t>See P3</t>
  </si>
  <si>
    <t>GC20A</t>
  </si>
  <si>
    <t>Valparaiso</t>
  </si>
  <si>
    <t>Marine astrolabe</t>
  </si>
  <si>
    <t>1300-1480?</t>
  </si>
  <si>
    <t>15.23°</t>
  </si>
  <si>
    <t>Elevation of Polaris is 51.441° here</t>
  </si>
  <si>
    <t>See P4</t>
  </si>
  <si>
    <t>GC25A</t>
  </si>
  <si>
    <t>Herradura</t>
  </si>
  <si>
    <t>Twyford station</t>
  </si>
  <si>
    <t>Davis quadrant</t>
  </si>
  <si>
    <t>15.19°</t>
  </si>
  <si>
    <t>Elevation of the Sun is 15.19° here at noon on Xmas Day</t>
  </si>
  <si>
    <t>GC07A</t>
  </si>
  <si>
    <t>Tahiti</t>
  </si>
  <si>
    <t>15.11°</t>
  </si>
  <si>
    <t>Solar noon is at 12:01:06 GMT here on Xmas Day, By Jove!</t>
  </si>
  <si>
    <t>Celatone determines time from positions of moons of Jupiter (aka Jove)</t>
  </si>
  <si>
    <t>GC08A</t>
  </si>
  <si>
    <t>Paihia</t>
  </si>
  <si>
    <t>Virginia Water station</t>
  </si>
  <si>
    <t>circa 1700</t>
  </si>
  <si>
    <t>15.26°</t>
  </si>
  <si>
    <t>Elevation of the Sun is 15.26° here at noon on Xmas Day</t>
  </si>
  <si>
    <t>GC09A</t>
  </si>
  <si>
    <t>Sydney</t>
  </si>
  <si>
    <t>15.00°</t>
  </si>
  <si>
    <t>Elevation of Polaris is 51.664° here</t>
  </si>
  <si>
    <t>GC10A</t>
  </si>
  <si>
    <t>Hobart Town</t>
  </si>
  <si>
    <t>Marine chronometer</t>
  </si>
  <si>
    <t>14.98°</t>
  </si>
  <si>
    <t>Solar noon is at 12:00:02 GMT here on Xmas Day</t>
  </si>
  <si>
    <t>GC24A</t>
  </si>
  <si>
    <t>Mauritius</t>
  </si>
  <si>
    <t>Atomic clock</t>
  </si>
  <si>
    <t>15.18°</t>
  </si>
  <si>
    <t>Solar noon is at 12:00:25 GMT here on Xmas Day</t>
  </si>
  <si>
    <t>GC12A</t>
  </si>
  <si>
    <t>Simon's Town</t>
  </si>
  <si>
    <t>Civilian GPS</t>
  </si>
  <si>
    <t>15.10°</t>
  </si>
  <si>
    <t>TomTom screen near Ruislip, with destination set to Ruislip station</t>
  </si>
  <si>
    <t>+ve</t>
  </si>
  <si>
    <t>round down</t>
  </si>
  <si>
    <t>seconds</t>
  </si>
  <si>
    <t>minutes</t>
  </si>
  <si>
    <t>-W, +E</t>
  </si>
  <si>
    <t>long</t>
  </si>
  <si>
    <t>lat</t>
  </si>
  <si>
    <t>-N, +S</t>
  </si>
  <si>
    <t>Lat Long</t>
  </si>
  <si>
    <t>Lat/long as req'd</t>
  </si>
  <si>
    <t>Flag bearing Magnetic 263</t>
  </si>
  <si>
    <t>2007 fault (Andy Marr, Life on Marr's Team)</t>
  </si>
  <si>
    <t>2009 fault (Matthew Selby, Alcoholus Lubricatum)</t>
  </si>
  <si>
    <t>Current Hunt (Kathy DeFlane, Tweleve Pack))</t>
  </si>
  <si>
    <t>2014 fault (Colin Bell, Bruce Hindsight)</t>
  </si>
  <si>
    <t>25A</t>
  </si>
  <si>
    <t>Crossed Logica Ls identified</t>
  </si>
  <si>
    <t>Crossed Logica Ls music Odds and Ends</t>
  </si>
  <si>
    <t>Beagle days</t>
  </si>
  <si>
    <t>1A</t>
  </si>
  <si>
    <t>QR top right "worth rolling the lifeboats" = Rickmansworth</t>
  </si>
  <si>
    <r>
      <t>Actual bearing 261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57' or 261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58'</t>
    </r>
  </si>
  <si>
    <t>Latitude Flag</t>
  </si>
  <si>
    <t>3A</t>
  </si>
  <si>
    <t>correct</t>
  </si>
  <si>
    <t xml:space="preserve">wrong </t>
  </si>
  <si>
    <t>total</t>
  </si>
  <si>
    <t>unknown</t>
  </si>
  <si>
    <t>Number of data points</t>
  </si>
  <si>
    <t>Team Life On Marr's</t>
  </si>
  <si>
    <t>Y</t>
  </si>
  <si>
    <t>ATH Virgins</t>
  </si>
  <si>
    <t>8A</t>
  </si>
  <si>
    <t>Stairway to Heaven</t>
  </si>
  <si>
    <t>Mariner's Compass</t>
  </si>
  <si>
    <t>Compass is at National Maritime Museum</t>
  </si>
  <si>
    <t>6A</t>
  </si>
  <si>
    <t>Get Galileo &amp; Jupiter</t>
  </si>
  <si>
    <t>Answered</t>
  </si>
  <si>
    <t>Station font identified on at least one document</t>
  </si>
  <si>
    <t xml:space="preserve">TV remotes identified as needed </t>
  </si>
  <si>
    <t>ATH Corp web site, noticed "click on any link to get to treasure route"</t>
  </si>
  <si>
    <t>Took TV remotes</t>
  </si>
  <si>
    <t>Team Captains</t>
  </si>
  <si>
    <t>Mark Abbott</t>
  </si>
  <si>
    <t>Mark Wainwright</t>
  </si>
  <si>
    <t>Jon Wallis</t>
  </si>
  <si>
    <t>David Kee</t>
  </si>
  <si>
    <t>Dave Williams</t>
  </si>
  <si>
    <t>Mikkel Brekke</t>
  </si>
  <si>
    <t>Gareth Hartwell</t>
  </si>
  <si>
    <t>Paul Barden</t>
  </si>
  <si>
    <t>James Bunch</t>
  </si>
  <si>
    <t>Matthew Hulbert</t>
  </si>
  <si>
    <t>Tony Newman</t>
  </si>
  <si>
    <t>Eagle-eye</t>
  </si>
  <si>
    <t>Bernhild, Frank, Roswitha, Sven, Uta</t>
  </si>
  <si>
    <t>Hamish Walke</t>
  </si>
  <si>
    <t>Simon Long</t>
  </si>
  <si>
    <t>Bart Bramley</t>
  </si>
  <si>
    <t>Andy Marr</t>
  </si>
  <si>
    <t>Anne Traynor</t>
  </si>
  <si>
    <t>Antonis Lalatsas</t>
  </si>
  <si>
    <t>Richard Roper</t>
  </si>
  <si>
    <t>Noel Aitchison</t>
  </si>
  <si>
    <t>"Cast Off" significance identified (start date of Beagle voyage)</t>
  </si>
  <si>
    <t>QR top right found</t>
  </si>
  <si>
    <t>QR code in eye found</t>
  </si>
  <si>
    <t>QR code in trowel found</t>
  </si>
  <si>
    <t>QR code in flower found</t>
  </si>
  <si>
    <t>QR code in flower, Beagle, Darwin &amp; Fitzroy - all identified</t>
  </si>
  <si>
    <t>Pin-hole camera hint to pinhole code</t>
  </si>
  <si>
    <t>Model 1213/1 hint to pages and offset of pinhole code</t>
  </si>
  <si>
    <t>Significance of Worth in email reponses</t>
  </si>
  <si>
    <t>Setter's discretion/other/moved</t>
  </si>
  <si>
    <r>
      <t xml:space="preserve">Teams
</t>
    </r>
    <r>
      <rPr>
        <sz val="11"/>
        <color theme="1"/>
        <rFont val="Calibri"/>
        <family val="2"/>
        <scheme val="minor"/>
      </rPr>
      <t xml:space="preserve">Enter 1 in team column if team correct, or zero if wrong. </t>
    </r>
    <r>
      <rPr>
        <b/>
        <sz val="11"/>
        <color theme="1"/>
        <rFont val="Calibri"/>
        <family val="2"/>
        <scheme val="minor"/>
      </rPr>
      <t xml:space="preserve"> </t>
    </r>
  </si>
  <si>
    <t>Chris Andrews</t>
  </si>
  <si>
    <t>Brian Mills</t>
  </si>
  <si>
    <t>Adam Butler</t>
  </si>
  <si>
    <t>Michael Wood</t>
  </si>
  <si>
    <t>Steve Hames</t>
  </si>
  <si>
    <t>Tim North</t>
  </si>
  <si>
    <t>Adrian Rose</t>
  </si>
  <si>
    <t>D Thomas</t>
  </si>
  <si>
    <t>(score is Number-of_Teams less ticket number)               Treasure Ticket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</si>
</sst>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"/>
    <numFmt numFmtId="166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Alignment="1">
      <alignment horizontal="center"/>
    </xf>
    <xf numFmtId="20" fontId="7" fillId="0" borderId="0" xfId="1" applyNumberFormat="1" applyAlignment="1">
      <alignment horizontal="left"/>
    </xf>
    <xf numFmtId="21" fontId="7" fillId="0" borderId="0" xfId="1" applyNumberFormat="1" applyAlignment="1">
      <alignment horizontal="left"/>
    </xf>
    <xf numFmtId="0" fontId="7" fillId="0" borderId="0" xfId="1" quotePrefix="1" applyAlignment="1">
      <alignment horizontal="left"/>
    </xf>
    <xf numFmtId="165" fontId="7" fillId="0" borderId="0" xfId="1" applyNumberFormat="1" applyFont="1" applyAlignment="1">
      <alignment horizontal="left"/>
    </xf>
    <xf numFmtId="20" fontId="7" fillId="3" borderId="0" xfId="1" applyNumberFormat="1" applyFill="1" applyAlignment="1">
      <alignment horizontal="left"/>
    </xf>
    <xf numFmtId="21" fontId="7" fillId="3" borderId="0" xfId="1" applyNumberFormat="1" applyFill="1" applyAlignment="1">
      <alignment horizontal="left"/>
    </xf>
    <xf numFmtId="0" fontId="7" fillId="3" borderId="0" xfId="1" applyFill="1" applyAlignment="1">
      <alignment horizontal="left"/>
    </xf>
    <xf numFmtId="165" fontId="7" fillId="3" borderId="0" xfId="1" applyNumberFormat="1" applyFont="1" applyFill="1" applyAlignment="1">
      <alignment horizontal="left"/>
    </xf>
    <xf numFmtId="0" fontId="7" fillId="3" borderId="0" xfId="1" applyFill="1"/>
    <xf numFmtId="0" fontId="7" fillId="3" borderId="0" xfId="1" applyFill="1" applyAlignment="1">
      <alignment horizontal="right"/>
    </xf>
    <xf numFmtId="165" fontId="7" fillId="3" borderId="0" xfId="1" applyNumberFormat="1" applyFill="1"/>
    <xf numFmtId="166" fontId="0" fillId="0" borderId="0" xfId="0" applyNumberFormat="1"/>
    <xf numFmtId="0" fontId="0" fillId="0" borderId="0" xfId="0"/>
    <xf numFmtId="0" fontId="1" fillId="0" borderId="0" xfId="0" applyFont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0" fontId="7" fillId="0" borderId="0" xfId="1" quotePrefix="1"/>
    <xf numFmtId="0" fontId="7" fillId="0" borderId="0" xfId="1" quotePrefix="1" applyAlignment="1">
      <alignment horizontal="right"/>
    </xf>
    <xf numFmtId="0" fontId="7" fillId="0" borderId="0" xfId="1" quotePrefix="1" applyFont="1" applyAlignment="1">
      <alignment horizontal="center"/>
    </xf>
    <xf numFmtId="0" fontId="7" fillId="0" borderId="0" xfId="1" applyNumberFormat="1"/>
    <xf numFmtId="0" fontId="7" fillId="0" borderId="0" xfId="1"/>
    <xf numFmtId="0" fontId="7" fillId="0" borderId="0" xfId="1" applyAlignment="1">
      <alignment horizontal="right"/>
    </xf>
    <xf numFmtId="0" fontId="7" fillId="0" borderId="0" xfId="1" applyAlignment="1">
      <alignment horizontal="left"/>
    </xf>
    <xf numFmtId="165" fontId="7" fillId="0" borderId="0" xfId="1" applyNumberFormat="1"/>
    <xf numFmtId="0" fontId="7" fillId="0" borderId="0" xfId="1" applyFont="1"/>
    <xf numFmtId="0" fontId="7" fillId="0" borderId="0" xfId="1" quotePrefix="1" applyAlignment="1">
      <alignment horizontal="center"/>
    </xf>
    <xf numFmtId="0" fontId="7" fillId="0" borderId="0" xfId="1" applyNumberFormat="1" applyAlignment="1">
      <alignment horizontal="center"/>
    </xf>
    <xf numFmtId="166" fontId="7" fillId="0" borderId="0" xfId="1" applyNumberFormat="1" applyAlignment="1">
      <alignment horizontal="center"/>
    </xf>
    <xf numFmtId="165" fontId="7" fillId="0" borderId="0" xfId="1" applyNumberFormat="1" applyAlignment="1">
      <alignment horizontal="center"/>
    </xf>
    <xf numFmtId="49" fontId="0" fillId="2" borderId="1" xfId="0" applyNumberFormat="1" applyFill="1" applyBorder="1" applyAlignment="1" applyProtection="1">
      <alignment horizontal="left" textRotation="90"/>
    </xf>
    <xf numFmtId="0" fontId="0" fillId="2" borderId="1" xfId="0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center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center" vertical="top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0" fontId="0" fillId="0" borderId="0" xfId="0" quotePrefix="1" applyAlignment="1" applyProtection="1">
      <alignment horizontal="center"/>
    </xf>
    <xf numFmtId="0" fontId="5" fillId="0" borderId="0" xfId="0" quotePrefix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0" fillId="0" borderId="0" xfId="0" applyAlignment="1" applyProtection="1">
      <alignment horizontal="left"/>
    </xf>
    <xf numFmtId="0" fontId="0" fillId="0" borderId="0" xfId="0" applyFont="1" applyProtection="1"/>
    <xf numFmtId="0" fontId="0" fillId="2" borderId="0" xfId="0" applyFill="1" applyAlignment="1" applyProtection="1">
      <alignment horizontal="center"/>
    </xf>
    <xf numFmtId="0" fontId="1" fillId="0" borderId="0" xfId="0" applyFont="1" applyAlignment="1" applyProtection="1">
      <alignment horizontal="right" wrapText="1"/>
    </xf>
    <xf numFmtId="0" fontId="0" fillId="0" borderId="0" xfId="0" applyFont="1" applyAlignment="1" applyProtection="1">
      <alignment horizontal="right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0" fontId="1" fillId="0" borderId="0" xfId="0" applyFont="1"/>
    <xf numFmtId="0" fontId="0" fillId="2" borderId="0" xfId="0" applyFill="1" applyProtection="1">
      <protection locked="0"/>
    </xf>
    <xf numFmtId="0" fontId="5" fillId="0" borderId="0" xfId="0" applyFont="1"/>
    <xf numFmtId="0" fontId="9" fillId="0" borderId="0" xfId="0" applyFont="1"/>
    <xf numFmtId="0" fontId="1" fillId="0" borderId="0" xfId="0" applyFont="1" applyAlignment="1" applyProtection="1">
      <alignment horizontal="left"/>
    </xf>
  </cellXfs>
  <cellStyles count="2">
    <cellStyle name="Normal" xfId="0" builtinId="0"/>
    <cellStyle name="Normal 2" xfId="1"/>
  </cellStyles>
  <dxfs count="23">
    <dxf>
      <font>
        <b/>
        <i val="0"/>
      </font>
      <fill>
        <patternFill>
          <bgColor rgb="FFFFFF00"/>
        </patternFill>
      </fill>
    </dxf>
    <dxf>
      <font>
        <b/>
        <i val="0"/>
      </font>
    </dxf>
    <dxf>
      <font>
        <b/>
        <i val="0"/>
      </font>
      <fill>
        <patternFill>
          <bgColor rgb="FFFFFF00"/>
        </patternFill>
      </fill>
    </dxf>
    <dxf>
      <font>
        <b/>
        <i val="0"/>
      </font>
    </dxf>
    <dxf>
      <font>
        <b/>
        <i val="0"/>
      </font>
      <fill>
        <patternFill>
          <bgColor rgb="FFFFFF00"/>
        </patternFill>
      </fill>
    </dxf>
    <dxf>
      <font>
        <b/>
        <i val="0"/>
      </font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F335"/>
  <sheetViews>
    <sheetView tabSelected="1" topLeftCell="F2" workbookViewId="0">
      <pane xSplit="7908" ySplit="5880" topLeftCell="J12" activePane="topRight"/>
      <selection activeCell="I10" sqref="I10"/>
      <selection pane="bottomLeft" activeCell="J228" sqref="J228"/>
      <selection pane="topRight" activeCell="J13" sqref="J13"/>
      <selection pane="bottomRight" activeCell="I13" sqref="I13"/>
    </sheetView>
  </sheetViews>
  <sheetFormatPr defaultRowHeight="14.4" x14ac:dyDescent="0.3"/>
  <cols>
    <col min="1" max="1" width="27.5546875" customWidth="1"/>
    <col min="2" max="2" width="9.44140625" style="1" customWidth="1"/>
    <col min="3" max="3" width="12.77734375" style="1" customWidth="1"/>
    <col min="4" max="4" width="9.6640625" style="1" customWidth="1"/>
    <col min="5" max="5" width="11.5546875" style="1" customWidth="1"/>
    <col min="6" max="6" width="10.109375" style="2" customWidth="1"/>
    <col min="7" max="7" width="11.5546875" style="2" hidden="1" customWidth="1"/>
    <col min="8" max="8" width="9.44140625" style="2" hidden="1" customWidth="1"/>
    <col min="9" max="9" width="59.33203125" customWidth="1"/>
    <col min="10" max="37" width="4.77734375" style="1" customWidth="1"/>
    <col min="38" max="107" width="3.77734375" style="1" hidden="1" customWidth="1"/>
  </cols>
  <sheetData>
    <row r="1" spans="1:110" hidden="1" x14ac:dyDescent="0.3">
      <c r="A1" t="s">
        <v>13</v>
      </c>
      <c r="J1" s="1">
        <v>1</v>
      </c>
      <c r="K1" s="1">
        <v>2</v>
      </c>
      <c r="L1" s="1">
        <v>3</v>
      </c>
      <c r="M1" s="1">
        <v>4</v>
      </c>
      <c r="N1" s="1">
        <v>6</v>
      </c>
      <c r="O1" s="1">
        <v>7</v>
      </c>
      <c r="P1" s="1">
        <v>8</v>
      </c>
      <c r="Q1" s="1">
        <v>9</v>
      </c>
      <c r="R1" s="1">
        <v>10</v>
      </c>
      <c r="S1" s="1">
        <v>11</v>
      </c>
      <c r="T1" s="1">
        <v>12</v>
      </c>
      <c r="U1" s="1">
        <v>13</v>
      </c>
      <c r="V1" s="1">
        <v>14</v>
      </c>
      <c r="W1" s="1">
        <v>15</v>
      </c>
      <c r="X1" s="1">
        <v>16</v>
      </c>
      <c r="Y1" s="1">
        <v>17</v>
      </c>
      <c r="Z1" s="1">
        <v>18</v>
      </c>
      <c r="AA1" s="1">
        <v>19</v>
      </c>
      <c r="AB1" s="1">
        <v>20</v>
      </c>
      <c r="AC1" s="1">
        <v>21</v>
      </c>
      <c r="AD1" s="1">
        <v>22</v>
      </c>
      <c r="AE1" s="1">
        <v>23</v>
      </c>
      <c r="AF1" s="1">
        <v>24</v>
      </c>
      <c r="AG1" s="1">
        <v>25</v>
      </c>
      <c r="AH1" s="1">
        <v>26</v>
      </c>
      <c r="AI1" s="1">
        <v>27</v>
      </c>
      <c r="AJ1" s="1">
        <v>28</v>
      </c>
      <c r="AK1" s="1">
        <v>29</v>
      </c>
      <c r="AL1" s="1">
        <v>30</v>
      </c>
      <c r="AM1" s="1">
        <v>31</v>
      </c>
      <c r="AN1" s="1">
        <v>32</v>
      </c>
      <c r="AO1" s="1">
        <v>33</v>
      </c>
      <c r="AP1" s="1">
        <v>34</v>
      </c>
      <c r="AQ1" s="1">
        <v>35</v>
      </c>
      <c r="AR1" s="1">
        <v>36</v>
      </c>
      <c r="AS1" s="1">
        <v>37</v>
      </c>
      <c r="AT1" s="1">
        <v>38</v>
      </c>
      <c r="AU1" s="1">
        <v>39</v>
      </c>
      <c r="AV1" s="1">
        <v>40</v>
      </c>
      <c r="AW1" s="1">
        <v>41</v>
      </c>
      <c r="AX1" s="1">
        <v>42</v>
      </c>
      <c r="AY1" s="1">
        <v>43</v>
      </c>
      <c r="AZ1" s="1">
        <v>44</v>
      </c>
      <c r="BA1" s="1">
        <v>45</v>
      </c>
      <c r="BB1" s="1">
        <v>46</v>
      </c>
      <c r="BC1" s="1">
        <v>47</v>
      </c>
      <c r="BD1" s="1">
        <v>48</v>
      </c>
      <c r="BE1" s="1">
        <v>49</v>
      </c>
      <c r="BF1" s="1">
        <v>50</v>
      </c>
      <c r="BG1" s="1">
        <v>51</v>
      </c>
      <c r="BH1" s="1">
        <v>52</v>
      </c>
      <c r="BI1" s="1">
        <v>53</v>
      </c>
      <c r="BJ1" s="1">
        <v>54</v>
      </c>
      <c r="BK1" s="1">
        <v>55</v>
      </c>
      <c r="BL1" s="1">
        <v>56</v>
      </c>
      <c r="BM1" s="1">
        <v>57</v>
      </c>
      <c r="BN1" s="1">
        <v>58</v>
      </c>
      <c r="BO1" s="1">
        <v>59</v>
      </c>
      <c r="BP1" s="1">
        <v>60</v>
      </c>
      <c r="BQ1" s="1">
        <v>61</v>
      </c>
      <c r="BR1" s="1">
        <v>62</v>
      </c>
      <c r="BS1" s="1">
        <v>63</v>
      </c>
      <c r="BT1" s="1">
        <v>64</v>
      </c>
      <c r="BU1" s="1">
        <v>65</v>
      </c>
      <c r="BV1" s="1">
        <v>66</v>
      </c>
      <c r="BW1" s="1">
        <v>67</v>
      </c>
      <c r="BX1" s="1">
        <v>68</v>
      </c>
      <c r="BY1" s="1">
        <v>69</v>
      </c>
      <c r="BZ1" s="1">
        <v>70</v>
      </c>
      <c r="CA1" s="1">
        <v>71</v>
      </c>
      <c r="CB1" s="1">
        <v>72</v>
      </c>
      <c r="CC1" s="1">
        <v>73</v>
      </c>
      <c r="CD1" s="1">
        <v>74</v>
      </c>
      <c r="CE1" s="1">
        <v>75</v>
      </c>
      <c r="CF1" s="1">
        <v>76</v>
      </c>
      <c r="CG1" s="1">
        <v>77</v>
      </c>
      <c r="CH1" s="1">
        <v>78</v>
      </c>
      <c r="CI1" s="1">
        <v>79</v>
      </c>
      <c r="CJ1" s="1">
        <v>80</v>
      </c>
      <c r="CK1" s="1">
        <v>81</v>
      </c>
      <c r="CL1" s="1">
        <v>82</v>
      </c>
      <c r="CM1" s="1">
        <v>83</v>
      </c>
      <c r="CN1" s="1">
        <v>84</v>
      </c>
      <c r="CO1" s="1">
        <v>85</v>
      </c>
      <c r="CP1" s="1">
        <v>86</v>
      </c>
      <c r="CQ1" s="1">
        <v>87</v>
      </c>
      <c r="CR1" s="1">
        <v>88</v>
      </c>
      <c r="CS1" s="1">
        <v>89</v>
      </c>
      <c r="CT1" s="1">
        <v>90</v>
      </c>
      <c r="CU1" s="1">
        <v>91</v>
      </c>
      <c r="CV1" s="1">
        <v>92</v>
      </c>
      <c r="CW1" s="1">
        <v>93</v>
      </c>
      <c r="CX1" s="1">
        <v>94</v>
      </c>
      <c r="CY1" s="1">
        <v>95</v>
      </c>
      <c r="CZ1" s="1">
        <v>96</v>
      </c>
      <c r="DA1" s="1">
        <v>97</v>
      </c>
      <c r="DB1" s="1">
        <v>98</v>
      </c>
      <c r="DC1" s="1">
        <v>99</v>
      </c>
    </row>
    <row r="2" spans="1:110" s="43" customFormat="1" ht="184.8" x14ac:dyDescent="0.3">
      <c r="A2" s="41" t="s">
        <v>10</v>
      </c>
      <c r="B2" s="42"/>
      <c r="C2" s="42"/>
      <c r="D2" s="42"/>
      <c r="E2" s="42"/>
      <c r="F2" s="42"/>
      <c r="G2" s="42"/>
      <c r="H2" s="42"/>
      <c r="I2" s="54" t="s">
        <v>499</v>
      </c>
      <c r="J2" s="38" t="s">
        <v>300</v>
      </c>
      <c r="K2" s="38" t="s">
        <v>301</v>
      </c>
      <c r="L2" s="38" t="s">
        <v>86</v>
      </c>
      <c r="M2" s="38" t="s">
        <v>302</v>
      </c>
      <c r="N2" s="38" t="s">
        <v>303</v>
      </c>
      <c r="O2" s="38" t="s">
        <v>304</v>
      </c>
      <c r="P2" s="38" t="s">
        <v>305</v>
      </c>
      <c r="Q2" s="38" t="s">
        <v>306</v>
      </c>
      <c r="R2" s="38" t="s">
        <v>307</v>
      </c>
      <c r="S2" s="38" t="s">
        <v>308</v>
      </c>
      <c r="T2" s="38" t="s">
        <v>309</v>
      </c>
      <c r="U2" s="38" t="s">
        <v>310</v>
      </c>
      <c r="V2" s="38" t="s">
        <v>311</v>
      </c>
      <c r="W2" s="38" t="s">
        <v>312</v>
      </c>
      <c r="X2" s="38" t="s">
        <v>313</v>
      </c>
      <c r="Y2" s="38" t="s">
        <v>314</v>
      </c>
      <c r="Z2" s="38" t="s">
        <v>315</v>
      </c>
      <c r="AA2" s="38" t="s">
        <v>316</v>
      </c>
      <c r="AB2" s="38" t="s">
        <v>317</v>
      </c>
      <c r="AC2" s="38" t="s">
        <v>318</v>
      </c>
      <c r="AD2" s="38" t="s">
        <v>453</v>
      </c>
      <c r="AE2" s="38" t="s">
        <v>319</v>
      </c>
      <c r="AF2" s="38" t="s">
        <v>320</v>
      </c>
      <c r="AG2" s="38" t="s">
        <v>321</v>
      </c>
      <c r="AH2" s="38" t="s">
        <v>322</v>
      </c>
      <c r="AI2" s="38" t="s">
        <v>323</v>
      </c>
      <c r="AJ2" s="38" t="s">
        <v>324</v>
      </c>
      <c r="AK2" s="38" t="s">
        <v>325</v>
      </c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</row>
    <row r="3" spans="1:110" s="43" customFormat="1" x14ac:dyDescent="0.3">
      <c r="B3" s="44"/>
      <c r="C3" s="44"/>
      <c r="D3" s="44"/>
      <c r="E3" s="44"/>
      <c r="F3" s="44"/>
      <c r="G3" s="44"/>
      <c r="H3" s="44"/>
      <c r="I3" s="55" t="s">
        <v>448</v>
      </c>
      <c r="J3" s="40">
        <f>COUNTIF(J12:J335,"&gt;0")</f>
        <v>246</v>
      </c>
      <c r="K3" s="40">
        <f>COUNTIF(K12:K335,"&gt;0")</f>
        <v>242</v>
      </c>
      <c r="L3" s="40">
        <f>COUNTIF(L12:L335,"&gt;0")</f>
        <v>259</v>
      </c>
      <c r="M3" s="40">
        <f>COUNTIF(M12:M335,"&gt;0")</f>
        <v>224</v>
      </c>
      <c r="N3" s="40">
        <f>COUNTIF(N12:N335,"&gt;0")</f>
        <v>102</v>
      </c>
      <c r="O3" s="40">
        <f>COUNTIF(O12:O335,"&gt;0")</f>
        <v>93</v>
      </c>
      <c r="P3" s="40">
        <f>COUNTIF(P12:P335,"&gt;0")</f>
        <v>159</v>
      </c>
      <c r="Q3" s="40">
        <f>COUNTIF(Q12:Q335,"&gt;0")</f>
        <v>145</v>
      </c>
      <c r="R3" s="40">
        <f>COUNTIF(R12:R335,"&gt;0")</f>
        <v>97</v>
      </c>
      <c r="S3" s="40">
        <f>COUNTIF(S12:S335,"&gt;0")</f>
        <v>220</v>
      </c>
      <c r="T3" s="40">
        <f>COUNTIF(T12:T335,"&gt;0")</f>
        <v>48</v>
      </c>
      <c r="U3" s="40">
        <f>COUNTIF(U12:U335,"&gt;0")</f>
        <v>199</v>
      </c>
      <c r="V3" s="40">
        <f>COUNTIF(V12:V335,"&gt;0")</f>
        <v>181</v>
      </c>
      <c r="W3" s="40">
        <f>COUNTIF(W12:W335,"&gt;0")</f>
        <v>226</v>
      </c>
      <c r="X3" s="40">
        <f>COUNTIF(X12:X335,"&gt;0")</f>
        <v>214</v>
      </c>
      <c r="Y3" s="40">
        <f>COUNTIF(Y12:Y335,"&gt;0")</f>
        <v>267</v>
      </c>
      <c r="Z3" s="40">
        <f>COUNTIF(Z12:Z335,"&gt;0")</f>
        <v>140</v>
      </c>
      <c r="AA3" s="40">
        <f>COUNTIF(AA12:AA335,"&gt;0")</f>
        <v>61</v>
      </c>
      <c r="AB3" s="40">
        <f>COUNTIF(AB12:AB335,"&gt;0")</f>
        <v>192</v>
      </c>
      <c r="AC3" s="40">
        <f>COUNTIF(AC12:AC335,"&gt;0")</f>
        <v>190</v>
      </c>
      <c r="AD3" s="40">
        <f>COUNTIF(AD12:AD335,"&gt;0")</f>
        <v>170</v>
      </c>
      <c r="AE3" s="40">
        <f>COUNTIF(AE12:AE335,"&gt;0")</f>
        <v>181</v>
      </c>
      <c r="AF3" s="40">
        <f>COUNTIF(AF12:AF335,"&gt;0")</f>
        <v>209</v>
      </c>
      <c r="AG3" s="40">
        <f>COUNTIF(AG12:AG335,"&gt;0")</f>
        <v>96</v>
      </c>
      <c r="AH3" s="40">
        <f>COUNTIF(AH12:AH335,"&gt;0")</f>
        <v>199</v>
      </c>
      <c r="AI3" s="40">
        <f>COUNTIF(AI12:AI335,"&gt;0")</f>
        <v>202</v>
      </c>
      <c r="AJ3" s="40">
        <f>COUNTIF(AJ12:AJ335,"&gt;0")</f>
        <v>124</v>
      </c>
      <c r="AK3" s="40">
        <f>COUNTIF(AK12:AK335,"&gt;0")</f>
        <v>242</v>
      </c>
      <c r="AL3" s="40">
        <f>COUNTIF(AL12:AL335,"&gt;0")</f>
        <v>0</v>
      </c>
      <c r="AM3" s="40">
        <f>COUNTIF(AM12:AM335,"&gt;0")</f>
        <v>0</v>
      </c>
      <c r="AN3" s="40">
        <f>COUNTIF(AN12:AN335,"&gt;0")</f>
        <v>0</v>
      </c>
      <c r="AO3" s="40">
        <f>COUNTIF(AO12:AO335,"&gt;0")</f>
        <v>0</v>
      </c>
      <c r="AP3" s="40">
        <f>COUNTIF(AP12:AP335,"&gt;0")</f>
        <v>0</v>
      </c>
      <c r="AQ3" s="40">
        <f>COUNTIF(AQ12:AQ335,"&gt;0")</f>
        <v>0</v>
      </c>
      <c r="AR3" s="40">
        <f>COUNTIF(AR12:AR335,"&gt;0")</f>
        <v>0</v>
      </c>
      <c r="AS3" s="40">
        <f>COUNTIF(AS12:AS335,"&gt;0")</f>
        <v>0</v>
      </c>
      <c r="AT3" s="40">
        <f>COUNTIF(AT12:AT335,"&gt;0")</f>
        <v>0</v>
      </c>
      <c r="AU3" s="40">
        <f>COUNTIF(AU12:AU335,"&gt;0")</f>
        <v>0</v>
      </c>
      <c r="AV3" s="40">
        <f>COUNTIF(AV12:AV335,"&gt;0")</f>
        <v>0</v>
      </c>
      <c r="AW3" s="40">
        <f>COUNTIF(AW12:AW335,"&gt;0")</f>
        <v>0</v>
      </c>
      <c r="AX3" s="40">
        <f>COUNTIF(AX12:AX335,"&gt;0")</f>
        <v>0</v>
      </c>
      <c r="AY3" s="40">
        <f>COUNTIF(AY12:AY335,"&gt;0")</f>
        <v>0</v>
      </c>
      <c r="AZ3" s="40">
        <f>COUNTIF(AZ12:AZ335,"&gt;0")</f>
        <v>0</v>
      </c>
      <c r="BA3" s="40">
        <f>COUNTIF(BA12:BA335,"&gt;0")</f>
        <v>0</v>
      </c>
      <c r="BB3" s="40">
        <f>COUNTIF(BB12:BB335,"&gt;0")</f>
        <v>0</v>
      </c>
      <c r="BC3" s="40">
        <f>COUNTIF(BC12:BC335,"&gt;0")</f>
        <v>0</v>
      </c>
      <c r="BD3" s="40">
        <f>COUNTIF(BD12:BD335,"&gt;0")</f>
        <v>0</v>
      </c>
      <c r="BE3" s="40">
        <f>COUNTIF(BE12:BE335,"&gt;0")</f>
        <v>0</v>
      </c>
      <c r="BF3" s="40">
        <f>COUNTIF(BF12:BF335,"&gt;0")</f>
        <v>0</v>
      </c>
      <c r="BG3" s="40">
        <f>COUNTIF(BG12:BG335,"&gt;0")</f>
        <v>0</v>
      </c>
      <c r="BH3" s="40">
        <f>COUNTIF(BH12:BH335,"&gt;0")</f>
        <v>0</v>
      </c>
      <c r="BI3" s="40">
        <f>COUNTIF(BI12:BI335,"&gt;0")</f>
        <v>0</v>
      </c>
      <c r="BJ3" s="40">
        <f>COUNTIF(BJ12:BJ335,"&gt;0")</f>
        <v>0</v>
      </c>
      <c r="BK3" s="40">
        <f>COUNTIF(BK12:BK335,"&gt;0")</f>
        <v>0</v>
      </c>
      <c r="BL3" s="40">
        <f>COUNTIF(BL12:BL335,"&gt;0")</f>
        <v>0</v>
      </c>
      <c r="BM3" s="40">
        <f>COUNTIF(BM12:BM335,"&gt;0")</f>
        <v>0</v>
      </c>
      <c r="BN3" s="40">
        <f>COUNTIF(BN12:BN335,"&gt;0")</f>
        <v>0</v>
      </c>
      <c r="BO3" s="40">
        <f>COUNTIF(BO12:BO335,"&gt;0")</f>
        <v>0</v>
      </c>
      <c r="BP3" s="40">
        <f>COUNTIF(BP12:BP335,"&gt;0")</f>
        <v>0</v>
      </c>
      <c r="BQ3" s="40">
        <f>COUNTIF(BQ12:BQ335,"&gt;0")</f>
        <v>0</v>
      </c>
      <c r="BR3" s="40">
        <f>COUNTIF(BR12:BR335,"&gt;0")</f>
        <v>0</v>
      </c>
      <c r="BS3" s="40">
        <f>COUNTIF(BS12:BS335,"&gt;0")</f>
        <v>0</v>
      </c>
      <c r="BT3" s="40">
        <f>COUNTIF(BT12:BT335,"&gt;0")</f>
        <v>0</v>
      </c>
      <c r="BU3" s="40">
        <f>COUNTIF(BU12:BU335,"&gt;0")</f>
        <v>0</v>
      </c>
      <c r="BV3" s="40">
        <f>COUNTIF(BV12:BV335,"&gt;0")</f>
        <v>0</v>
      </c>
      <c r="BW3" s="40">
        <f>COUNTIF(BW12:BW335,"&gt;0")</f>
        <v>0</v>
      </c>
      <c r="BX3" s="40">
        <f>COUNTIF(BX12:BX335,"&gt;0")</f>
        <v>0</v>
      </c>
      <c r="BY3" s="40">
        <f>COUNTIF(BY12:BY335,"&gt;0")</f>
        <v>0</v>
      </c>
      <c r="BZ3" s="40">
        <f>COUNTIF(BZ12:BZ335,"&gt;0")</f>
        <v>0</v>
      </c>
      <c r="CA3" s="40">
        <f>COUNTIF(CA12:CA335,"&gt;0")</f>
        <v>0</v>
      </c>
      <c r="CB3" s="40">
        <f>COUNTIF(CB12:CB335,"&gt;0")</f>
        <v>0</v>
      </c>
      <c r="CC3" s="40">
        <f>COUNTIF(CC12:CC335,"&gt;0")</f>
        <v>0</v>
      </c>
      <c r="CD3" s="40">
        <f>COUNTIF(CD12:CD335,"&gt;0")</f>
        <v>0</v>
      </c>
      <c r="CE3" s="40">
        <f>COUNTIF(CE12:CE335,"&gt;0")</f>
        <v>0</v>
      </c>
      <c r="CF3" s="40">
        <f>COUNTIF(CF12:CF335,"&gt;0")</f>
        <v>0</v>
      </c>
      <c r="CG3" s="40">
        <f>COUNTIF(CG12:CG335,"&gt;0")</f>
        <v>0</v>
      </c>
      <c r="CH3" s="40">
        <f>COUNTIF(CH12:CH335,"&gt;0")</f>
        <v>0</v>
      </c>
      <c r="CI3" s="40">
        <f>COUNTIF(CI12:CI335,"&gt;0")</f>
        <v>0</v>
      </c>
      <c r="CJ3" s="40">
        <f>COUNTIF(CJ12:CJ335,"&gt;0")</f>
        <v>0</v>
      </c>
      <c r="CK3" s="40">
        <f>COUNTIF(CK12:CK335,"&gt;0")</f>
        <v>0</v>
      </c>
      <c r="CL3" s="40">
        <f>COUNTIF(CL12:CL335,"&gt;0")</f>
        <v>0</v>
      </c>
      <c r="CM3" s="40">
        <f>COUNTIF(CM12:CM335,"&gt;0")</f>
        <v>0</v>
      </c>
      <c r="CN3" s="40">
        <f>COUNTIF(CN12:CN335,"&gt;0")</f>
        <v>0</v>
      </c>
      <c r="CO3" s="40">
        <f>COUNTIF(CO12:CO335,"&gt;0")</f>
        <v>0</v>
      </c>
      <c r="CP3" s="40">
        <f>COUNTIF(CP12:CP335,"&gt;0")</f>
        <v>0</v>
      </c>
      <c r="CQ3" s="40">
        <f>COUNTIF(CQ12:CQ335,"&gt;0")</f>
        <v>0</v>
      </c>
      <c r="CR3" s="40">
        <f>COUNTIF(CR12:CR335,"&gt;0")</f>
        <v>0</v>
      </c>
      <c r="CS3" s="40">
        <f>COUNTIF(CS12:CS335,"&gt;0")</f>
        <v>0</v>
      </c>
      <c r="CT3" s="40">
        <f>COUNTIF(CT12:CT335,"&gt;0")</f>
        <v>0</v>
      </c>
      <c r="CU3" s="40">
        <f>COUNTIF(CU12:CU335,"&gt;0")</f>
        <v>0</v>
      </c>
      <c r="CV3" s="40">
        <f>COUNTIF(CV12:CV335,"&gt;0")</f>
        <v>0</v>
      </c>
      <c r="CW3" s="40">
        <f>COUNTIF(CW12:CW335,"&gt;0")</f>
        <v>0</v>
      </c>
      <c r="CX3" s="40">
        <f>COUNTIF(CX12:CX335,"&gt;0")</f>
        <v>0</v>
      </c>
      <c r="CY3" s="40">
        <f>COUNTIF(CY12:CY335,"&gt;0")</f>
        <v>0</v>
      </c>
      <c r="CZ3" s="40">
        <f>COUNTIF(CZ12:CZ335,"&gt;0")</f>
        <v>0</v>
      </c>
      <c r="DA3" s="40">
        <f>COUNTIF(DA12:DA335,"&gt;0")</f>
        <v>0</v>
      </c>
      <c r="DB3" s="40">
        <f>COUNTIF(DB12:DB335,"&gt;0")</f>
        <v>0</v>
      </c>
      <c r="DC3" s="40">
        <f>COUNTIF(DC12:DC335,"&gt;0")</f>
        <v>0</v>
      </c>
    </row>
    <row r="4" spans="1:110" s="43" customFormat="1" x14ac:dyDescent="0.3">
      <c r="B4" s="44"/>
      <c r="C4" s="44"/>
      <c r="D4" s="44"/>
      <c r="E4" s="44"/>
      <c r="F4" s="44"/>
      <c r="G4" s="44"/>
      <c r="H4" s="44"/>
      <c r="I4" s="55" t="s">
        <v>449</v>
      </c>
      <c r="J4" s="40">
        <f>COUNTIF(J12:J335,"=0")</f>
        <v>53</v>
      </c>
      <c r="K4" s="40">
        <f>COUNTIF(K12:K335,"=0")</f>
        <v>57</v>
      </c>
      <c r="L4" s="40">
        <f>COUNTIF(L12:L335,"=0")</f>
        <v>40</v>
      </c>
      <c r="M4" s="40">
        <f>COUNTIF(M12:M335,"=0")</f>
        <v>75</v>
      </c>
      <c r="N4" s="40">
        <f>COUNTIF(N12:N335,"=0")</f>
        <v>197</v>
      </c>
      <c r="O4" s="40">
        <f>COUNTIF(O12:O335,"=0")</f>
        <v>206</v>
      </c>
      <c r="P4" s="40">
        <f>COUNTIF(P12:P335,"=0")</f>
        <v>140</v>
      </c>
      <c r="Q4" s="40">
        <f>COUNTIF(Q12:Q335,"=0")</f>
        <v>154</v>
      </c>
      <c r="R4" s="40">
        <f>COUNTIF(R12:R335,"=0")</f>
        <v>202</v>
      </c>
      <c r="S4" s="40">
        <f>COUNTIF(S12:S335,"=0")</f>
        <v>79</v>
      </c>
      <c r="T4" s="40">
        <f>COUNTIF(T12:T335,"=0")</f>
        <v>251</v>
      </c>
      <c r="U4" s="40">
        <f>COUNTIF(U12:U335,"=0")</f>
        <v>100</v>
      </c>
      <c r="V4" s="40">
        <f>COUNTIF(V12:V335,"=0")</f>
        <v>118</v>
      </c>
      <c r="W4" s="40">
        <f>COUNTIF(W12:W335,"=0")</f>
        <v>73</v>
      </c>
      <c r="X4" s="40">
        <f>COUNTIF(X12:X335,"=0")</f>
        <v>85</v>
      </c>
      <c r="Y4" s="40">
        <f>COUNTIF(Y12:Y335,"=0")</f>
        <v>32</v>
      </c>
      <c r="Z4" s="40">
        <f>COUNTIF(Z12:Z335,"=0")</f>
        <v>159</v>
      </c>
      <c r="AA4" s="40">
        <f>COUNTIF(AA12:AA335,"=0")</f>
        <v>238</v>
      </c>
      <c r="AB4" s="40">
        <f>COUNTIF(AB12:AB335,"=0")</f>
        <v>107</v>
      </c>
      <c r="AC4" s="40">
        <f>COUNTIF(AC12:AC335,"=0")</f>
        <v>109</v>
      </c>
      <c r="AD4" s="40">
        <f>COUNTIF(AD12:AD335,"=0")</f>
        <v>128</v>
      </c>
      <c r="AE4" s="40">
        <f>COUNTIF(AE12:AE335,"=0")</f>
        <v>118</v>
      </c>
      <c r="AF4" s="40">
        <f>COUNTIF(AF12:AF335,"=0")</f>
        <v>90</v>
      </c>
      <c r="AG4" s="40">
        <f>COUNTIF(AG12:AG335,"=0")</f>
        <v>203</v>
      </c>
      <c r="AH4" s="40">
        <f>COUNTIF(AH12:AH335,"=0")</f>
        <v>100</v>
      </c>
      <c r="AI4" s="40">
        <f>COUNTIF(AI12:AI335,"=0")</f>
        <v>97</v>
      </c>
      <c r="AJ4" s="40">
        <f>COUNTIF(AJ12:AJ335,"=0")</f>
        <v>175</v>
      </c>
      <c r="AK4" s="40">
        <f>COUNTIF(AK12:AK335,"=0")</f>
        <v>57</v>
      </c>
      <c r="AL4" s="40">
        <f>COUNTIF(AL12:AL335,"=0")</f>
        <v>0</v>
      </c>
      <c r="AM4" s="40">
        <f>COUNTIF(AM12:AM335,"=0")</f>
        <v>0</v>
      </c>
      <c r="AN4" s="40">
        <f>COUNTIF(AN12:AN335,"=0")</f>
        <v>0</v>
      </c>
      <c r="AO4" s="40">
        <f>COUNTIF(AO12:AO335,"=0")</f>
        <v>0</v>
      </c>
      <c r="AP4" s="40">
        <f>COUNTIF(AP12:AP335,"=0")</f>
        <v>0</v>
      </c>
      <c r="AQ4" s="40">
        <f>COUNTIF(AQ12:AQ335,"=0")</f>
        <v>0</v>
      </c>
      <c r="AR4" s="40">
        <f>COUNTIF(AR12:AR335,"=0")</f>
        <v>0</v>
      </c>
      <c r="AS4" s="40">
        <f>COUNTIF(AS12:AS335,"=0")</f>
        <v>0</v>
      </c>
      <c r="AT4" s="40">
        <f>COUNTIF(AT12:AT335,"=0")</f>
        <v>0</v>
      </c>
      <c r="AU4" s="40">
        <f>COUNTIF(AU12:AU335,"=0")</f>
        <v>0</v>
      </c>
      <c r="AV4" s="40">
        <f>COUNTIF(AV12:AV335,"=0")</f>
        <v>0</v>
      </c>
      <c r="AW4" s="40">
        <f>COUNTIF(AW12:AW335,"=0")</f>
        <v>0</v>
      </c>
      <c r="AX4" s="40">
        <f>COUNTIF(AX12:AX335,"=0")</f>
        <v>0</v>
      </c>
      <c r="AY4" s="40">
        <f>COUNTIF(AY12:AY335,"=0")</f>
        <v>0</v>
      </c>
      <c r="AZ4" s="40">
        <f>COUNTIF(AZ12:AZ335,"=0")</f>
        <v>0</v>
      </c>
      <c r="BA4" s="40">
        <f>COUNTIF(BA12:BA335,"=0")</f>
        <v>0</v>
      </c>
      <c r="BB4" s="40">
        <f>COUNTIF(BB12:BB335,"=0")</f>
        <v>0</v>
      </c>
      <c r="BC4" s="40">
        <f>COUNTIF(BC12:BC335,"=0")</f>
        <v>0</v>
      </c>
      <c r="BD4" s="40">
        <f>COUNTIF(BD12:BD335,"=0")</f>
        <v>0</v>
      </c>
      <c r="BE4" s="40">
        <f>COUNTIF(BE12:BE335,"=0")</f>
        <v>0</v>
      </c>
      <c r="BF4" s="40">
        <f>COUNTIF(BF12:BF335,"=0")</f>
        <v>0</v>
      </c>
      <c r="BG4" s="40">
        <f>COUNTIF(BG12:BG335,"=0")</f>
        <v>0</v>
      </c>
      <c r="BH4" s="40">
        <f>COUNTIF(BH12:BH335,"=0")</f>
        <v>0</v>
      </c>
      <c r="BI4" s="40">
        <f>COUNTIF(BI12:BI335,"=0")</f>
        <v>0</v>
      </c>
      <c r="BJ4" s="40">
        <f>COUNTIF(BJ12:BJ335,"=0")</f>
        <v>0</v>
      </c>
      <c r="BK4" s="40">
        <f>COUNTIF(BK12:BK335,"=0")</f>
        <v>0</v>
      </c>
      <c r="BL4" s="40">
        <f>COUNTIF(BL12:BL335,"=0")</f>
        <v>0</v>
      </c>
      <c r="BM4" s="40">
        <f>COUNTIF(BM12:BM335,"=0")</f>
        <v>0</v>
      </c>
      <c r="BN4" s="40">
        <f>COUNTIF(BN12:BN335,"=0")</f>
        <v>0</v>
      </c>
      <c r="BO4" s="40">
        <f>COUNTIF(BO12:BO335,"=0")</f>
        <v>0</v>
      </c>
      <c r="BP4" s="40">
        <f>COUNTIF(BP12:BP335,"=0")</f>
        <v>0</v>
      </c>
      <c r="BQ4" s="40">
        <f>COUNTIF(BQ12:BQ335,"=0")</f>
        <v>0</v>
      </c>
      <c r="BR4" s="40">
        <f>COUNTIF(BR12:BR335,"=0")</f>
        <v>0</v>
      </c>
      <c r="BS4" s="40">
        <f>COUNTIF(BS12:BS335,"=0")</f>
        <v>0</v>
      </c>
      <c r="BT4" s="40">
        <f>COUNTIF(BT12:BT335,"=0")</f>
        <v>0</v>
      </c>
      <c r="BU4" s="40">
        <f>COUNTIF(BU12:BU335,"=0")</f>
        <v>0</v>
      </c>
      <c r="BV4" s="40">
        <f>COUNTIF(BV12:BV335,"=0")</f>
        <v>0</v>
      </c>
      <c r="BW4" s="40">
        <f>COUNTIF(BW12:BW335,"=0")</f>
        <v>0</v>
      </c>
      <c r="BX4" s="40">
        <f>COUNTIF(BX12:BX335,"=0")</f>
        <v>0</v>
      </c>
      <c r="BY4" s="40">
        <f>COUNTIF(BY12:BY335,"=0")</f>
        <v>0</v>
      </c>
      <c r="BZ4" s="40">
        <f>COUNTIF(BZ12:BZ335,"=0")</f>
        <v>0</v>
      </c>
      <c r="CA4" s="40">
        <f>COUNTIF(CA12:CA335,"=0")</f>
        <v>0</v>
      </c>
      <c r="CB4" s="40">
        <f>COUNTIF(CB12:CB335,"=0")</f>
        <v>0</v>
      </c>
      <c r="CC4" s="40">
        <f>COUNTIF(CC12:CC335,"=0")</f>
        <v>0</v>
      </c>
      <c r="CD4" s="40">
        <f>COUNTIF(CD12:CD335,"=0")</f>
        <v>0</v>
      </c>
      <c r="CE4" s="40">
        <f>COUNTIF(CE12:CE335,"=0")</f>
        <v>0</v>
      </c>
      <c r="CF4" s="40">
        <f>COUNTIF(CF12:CF335,"=0")</f>
        <v>0</v>
      </c>
      <c r="CG4" s="40">
        <f>COUNTIF(CG12:CG335,"=0")</f>
        <v>0</v>
      </c>
      <c r="CH4" s="40">
        <f>COUNTIF(CH12:CH335,"=0")</f>
        <v>0</v>
      </c>
      <c r="CI4" s="40">
        <f>COUNTIF(CI12:CI335,"=0")</f>
        <v>0</v>
      </c>
      <c r="CJ4" s="40">
        <f>COUNTIF(CJ12:CJ335,"=0")</f>
        <v>0</v>
      </c>
      <c r="CK4" s="40">
        <f>COUNTIF(CK12:CK335,"=0")</f>
        <v>0</v>
      </c>
      <c r="CL4" s="40">
        <f>COUNTIF(CL12:CL335,"=0")</f>
        <v>0</v>
      </c>
      <c r="CM4" s="40">
        <f>COUNTIF(CM12:CM335,"=0")</f>
        <v>0</v>
      </c>
      <c r="CN4" s="40">
        <f>COUNTIF(CN12:CN335,"=0")</f>
        <v>0</v>
      </c>
      <c r="CO4" s="40">
        <f>COUNTIF(CO12:CO335,"=0")</f>
        <v>0</v>
      </c>
      <c r="CP4" s="40">
        <f>COUNTIF(CP12:CP335,"=0")</f>
        <v>0</v>
      </c>
      <c r="CQ4" s="40">
        <f>COUNTIF(CQ12:CQ335,"=0")</f>
        <v>0</v>
      </c>
      <c r="CR4" s="40">
        <f>COUNTIF(CR12:CR335,"=0")</f>
        <v>0</v>
      </c>
      <c r="CS4" s="40">
        <f>COUNTIF(CS12:CS335,"=0")</f>
        <v>0</v>
      </c>
      <c r="CT4" s="40">
        <f>COUNTIF(CT12:CT335,"=0")</f>
        <v>0</v>
      </c>
      <c r="CU4" s="40">
        <f>COUNTIF(CU12:CU335,"=0")</f>
        <v>0</v>
      </c>
      <c r="CV4" s="40">
        <f>COUNTIF(CV12:CV335,"=0")</f>
        <v>0</v>
      </c>
      <c r="CW4" s="40">
        <f>COUNTIF(CW12:CW335,"=0")</f>
        <v>0</v>
      </c>
      <c r="CX4" s="40">
        <f>COUNTIF(CX12:CX335,"=0")</f>
        <v>0</v>
      </c>
      <c r="CY4" s="40">
        <f>COUNTIF(CY12:CY335,"=0")</f>
        <v>0</v>
      </c>
      <c r="CZ4" s="40">
        <f>COUNTIF(CZ12:CZ335,"=0")</f>
        <v>0</v>
      </c>
      <c r="DA4" s="40">
        <f>COUNTIF(DA12:DA335,"=0")</f>
        <v>0</v>
      </c>
      <c r="DB4" s="40">
        <f>COUNTIF(DB12:DB335,"=0")</f>
        <v>0</v>
      </c>
      <c r="DC4" s="40">
        <f>COUNTIF(DC12:DC335,"=0")</f>
        <v>0</v>
      </c>
    </row>
    <row r="5" spans="1:110" s="43" customFormat="1" hidden="1" x14ac:dyDescent="0.3">
      <c r="B5" s="44"/>
      <c r="C5" s="44"/>
      <c r="D5" s="44"/>
      <c r="E5" s="44"/>
      <c r="F5" s="44"/>
      <c r="G5" s="44"/>
      <c r="H5" s="44"/>
      <c r="I5" s="55" t="s">
        <v>451</v>
      </c>
      <c r="J5" s="40">
        <f>COUNTIF(J12:J335,"")-COUNTIF($H12:$H335,"")</f>
        <v>0</v>
      </c>
      <c r="K5" s="40">
        <f>COUNTIF(K12:K335,"")-COUNTIF($H12:$H335,"")</f>
        <v>0</v>
      </c>
      <c r="L5" s="40">
        <f>COUNTIF(L12:L335,"")-COUNTIF($H12:$H335,"")</f>
        <v>0</v>
      </c>
      <c r="M5" s="40">
        <f>COUNTIF(M12:M335,"")-COUNTIF($H12:$H335,"")</f>
        <v>0</v>
      </c>
      <c r="N5" s="40">
        <f>COUNTIF(N12:N335,"")-COUNTIF($H12:$H335,"")</f>
        <v>0</v>
      </c>
      <c r="O5" s="40">
        <f>COUNTIF(O12:O335,"")-COUNTIF($H12:$H335,"")</f>
        <v>0</v>
      </c>
      <c r="P5" s="40">
        <f>COUNTIF(P12:P335,"")-COUNTIF($H12:$H335,"")</f>
        <v>0</v>
      </c>
      <c r="Q5" s="40">
        <f>COUNTIF(Q12:Q335,"")-COUNTIF($H12:$H335,"")</f>
        <v>0</v>
      </c>
      <c r="R5" s="40">
        <f>COUNTIF(R12:R335,"")-COUNTIF($H12:$H335,"")</f>
        <v>0</v>
      </c>
      <c r="S5" s="40">
        <f>COUNTIF(S12:S335,"")-COUNTIF($H12:$H335,"")</f>
        <v>0</v>
      </c>
      <c r="T5" s="40">
        <f>COUNTIF(T12:T335,"")-COUNTIF($H12:$H335,"")</f>
        <v>0</v>
      </c>
      <c r="U5" s="40">
        <f>COUNTIF(U12:U335,"")-COUNTIF($H12:$H335,"")</f>
        <v>0</v>
      </c>
      <c r="V5" s="40">
        <f>COUNTIF(V12:V335,"")-COUNTIF($H12:$H335,"")</f>
        <v>0</v>
      </c>
      <c r="W5" s="40">
        <f>COUNTIF(W12:W335,"")-COUNTIF($H12:$H335,"")</f>
        <v>0</v>
      </c>
      <c r="X5" s="40">
        <f>COUNTIF(X12:X335,"")-COUNTIF($H12:$H335,"")</f>
        <v>0</v>
      </c>
      <c r="Y5" s="40">
        <f>COUNTIF(Y12:Y335,"")-COUNTIF($H12:$H335,"")</f>
        <v>0</v>
      </c>
      <c r="Z5" s="40">
        <f>COUNTIF(Z12:Z335,"")-COUNTIF($H12:$H335,"")</f>
        <v>0</v>
      </c>
      <c r="AA5" s="40">
        <f>COUNTIF(AA12:AA335,"")-COUNTIF($H12:$H335,"")</f>
        <v>0</v>
      </c>
      <c r="AB5" s="40">
        <f>COUNTIF(AB12:AB335,"")-COUNTIF($H12:$H335,"")</f>
        <v>0</v>
      </c>
      <c r="AC5" s="40">
        <f>COUNTIF(AC12:AC335,"")-COUNTIF($H12:$H335,"")</f>
        <v>0</v>
      </c>
      <c r="AD5" s="40">
        <f>COUNTIF(AD12:AD335,"")-COUNTIF($H12:$H335,"")</f>
        <v>1</v>
      </c>
      <c r="AE5" s="40">
        <f>COUNTIF(AE12:AE335,"")-COUNTIF($H12:$H335,"")</f>
        <v>0</v>
      </c>
      <c r="AF5" s="40">
        <f>COUNTIF(AF12:AF335,"")-COUNTIF($H12:$H335,"")</f>
        <v>0</v>
      </c>
      <c r="AG5" s="40">
        <f>COUNTIF(AG12:AG335,"")-COUNTIF($H12:$H335,"")</f>
        <v>0</v>
      </c>
      <c r="AH5" s="40">
        <f>COUNTIF(AH12:AH335,"")-COUNTIF($H12:$H335,"")</f>
        <v>0</v>
      </c>
      <c r="AI5" s="40">
        <f>COUNTIF(AI12:AI335,"")-COUNTIF($H12:$H335,"")</f>
        <v>0</v>
      </c>
      <c r="AJ5" s="40">
        <f>COUNTIF(AJ12:AJ335,"")-COUNTIF($H12:$H335,"")</f>
        <v>0</v>
      </c>
      <c r="AK5" s="40">
        <f>COUNTIF(AK12:AK335,"")-COUNTIF($H12:$H335,"")</f>
        <v>0</v>
      </c>
      <c r="AL5" s="40">
        <f>COUNTIF(AL12:AL335,"")-COUNTIF($H12:$H335,"")</f>
        <v>299</v>
      </c>
      <c r="AM5" s="40">
        <f>COUNTIF(AM12:AM335,"")-COUNTIF($H12:$H335,"")</f>
        <v>299</v>
      </c>
      <c r="AN5" s="40">
        <f>COUNTIF(AN12:AN335,"")-COUNTIF($H12:$H335,"")</f>
        <v>299</v>
      </c>
      <c r="AO5" s="40">
        <f>COUNTIF(AO12:AO335,"")-COUNTIF($H12:$H335,"")</f>
        <v>299</v>
      </c>
      <c r="AP5" s="40">
        <f>COUNTIF(AP12:AP335,"")-COUNTIF($H12:$H335,"")</f>
        <v>299</v>
      </c>
      <c r="AQ5" s="40">
        <f>COUNTIF(AQ12:AQ335,"")-COUNTIF($H12:$H335,"")</f>
        <v>299</v>
      </c>
      <c r="AR5" s="40">
        <f>COUNTIF(AR12:AR335,"")-COUNTIF($H12:$H335,"")</f>
        <v>299</v>
      </c>
      <c r="AS5" s="40">
        <f>COUNTIF(AS12:AS335,"")-COUNTIF($H12:$H335,"")</f>
        <v>299</v>
      </c>
      <c r="AT5" s="40">
        <f>COUNTIF(AT12:AT335,"")-COUNTIF($H12:$H335,"")</f>
        <v>299</v>
      </c>
      <c r="AU5" s="40">
        <f>COUNTIF(AU12:AU335,"")-COUNTIF($H12:$H335,"")</f>
        <v>299</v>
      </c>
      <c r="AV5" s="40">
        <f>COUNTIF(AV12:AV335,"")-COUNTIF($H12:$H335,"")</f>
        <v>299</v>
      </c>
      <c r="AW5" s="40">
        <f>COUNTIF(AW12:AW335,"")-COUNTIF($H12:$H335,"")</f>
        <v>299</v>
      </c>
      <c r="AX5" s="40">
        <f>COUNTIF(AX12:AX335,"")-COUNTIF($H12:$H335,"")</f>
        <v>299</v>
      </c>
      <c r="AY5" s="40">
        <f>COUNTIF(AY12:AY335,"")-COUNTIF($H12:$H335,"")</f>
        <v>299</v>
      </c>
      <c r="AZ5" s="40">
        <f>COUNTIF(AZ12:AZ335,"")-COUNTIF($H12:$H335,"")</f>
        <v>299</v>
      </c>
      <c r="BA5" s="40">
        <f>COUNTIF(BA12:BA335,"")-COUNTIF($H12:$H335,"")</f>
        <v>299</v>
      </c>
      <c r="BB5" s="40">
        <f>COUNTIF(BB12:BB335,"")-COUNTIF($H12:$H335,"")</f>
        <v>299</v>
      </c>
      <c r="BC5" s="40">
        <f>COUNTIF(BC12:BC335,"")-COUNTIF($H12:$H335,"")</f>
        <v>299</v>
      </c>
      <c r="BD5" s="40">
        <f>COUNTIF(BD12:BD335,"")-COUNTIF($H12:$H335,"")</f>
        <v>299</v>
      </c>
      <c r="BE5" s="40">
        <f>COUNTIF(BE12:BE335,"")-COUNTIF($H12:$H335,"")</f>
        <v>299</v>
      </c>
      <c r="BF5" s="40">
        <f>COUNTIF(BF12:BF335,"")-COUNTIF($H12:$H335,"")</f>
        <v>299</v>
      </c>
      <c r="BG5" s="40">
        <f>COUNTIF(BG12:BG335,"")-COUNTIF($H12:$H335,"")</f>
        <v>299</v>
      </c>
      <c r="BH5" s="40">
        <f>COUNTIF(BH12:BH335,"")-COUNTIF($H12:$H335,"")</f>
        <v>299</v>
      </c>
      <c r="BI5" s="40">
        <f>COUNTIF(BI12:BI335,"")-COUNTIF($H12:$H335,"")</f>
        <v>299</v>
      </c>
      <c r="BJ5" s="40">
        <f>COUNTIF(BJ12:BJ335,"")-COUNTIF($H12:$H335,"")</f>
        <v>299</v>
      </c>
      <c r="BK5" s="40">
        <f>COUNTIF(BK12:BK335,"")-COUNTIF($H12:$H335,"")</f>
        <v>299</v>
      </c>
      <c r="BL5" s="40">
        <f>COUNTIF(BL12:BL335,"")-COUNTIF($H12:$H335,"")</f>
        <v>299</v>
      </c>
      <c r="BM5" s="40">
        <f>COUNTIF(BM12:BM335,"")-COUNTIF($H12:$H335,"")</f>
        <v>299</v>
      </c>
      <c r="BN5" s="40">
        <f>COUNTIF(BN12:BN335,"")-COUNTIF($H12:$H335,"")</f>
        <v>299</v>
      </c>
      <c r="BO5" s="40">
        <f>COUNTIF(BO12:BO335,"")-COUNTIF($H12:$H335,"")</f>
        <v>299</v>
      </c>
      <c r="BP5" s="40">
        <f>COUNTIF(BP12:BP335,"")-COUNTIF($H12:$H335,"")</f>
        <v>299</v>
      </c>
      <c r="BQ5" s="40">
        <f>COUNTIF(BQ12:BQ335,"")-COUNTIF($H12:$H335,"")</f>
        <v>299</v>
      </c>
      <c r="BR5" s="40">
        <f>COUNTIF(BR12:BR335,"")-COUNTIF($H12:$H335,"")</f>
        <v>299</v>
      </c>
      <c r="BS5" s="40">
        <f>COUNTIF(BS12:BS335,"")-COUNTIF($H12:$H335,"")</f>
        <v>299</v>
      </c>
      <c r="BT5" s="40">
        <f>COUNTIF(BT12:BT335,"")-COUNTIF($H12:$H335,"")</f>
        <v>299</v>
      </c>
      <c r="BU5" s="40">
        <f>COUNTIF(BU12:BU335,"")-COUNTIF($H12:$H335,"")</f>
        <v>299</v>
      </c>
      <c r="BV5" s="40">
        <f>COUNTIF(BV12:BV335,"")-COUNTIF($H12:$H335,"")</f>
        <v>299</v>
      </c>
      <c r="BW5" s="40">
        <f>COUNTIF(BW12:BW335,"")-COUNTIF($H12:$H335,"")</f>
        <v>299</v>
      </c>
      <c r="BX5" s="40">
        <f>COUNTIF(BX12:BX335,"")-COUNTIF($H12:$H335,"")</f>
        <v>299</v>
      </c>
      <c r="BY5" s="40">
        <f>COUNTIF(BY12:BY335,"")-COUNTIF($H12:$H335,"")</f>
        <v>299</v>
      </c>
      <c r="BZ5" s="40">
        <f>COUNTIF(BZ12:BZ335,"")-COUNTIF($H12:$H335,"")</f>
        <v>299</v>
      </c>
      <c r="CA5" s="40">
        <f>COUNTIF(CA12:CA335,"")-COUNTIF($H12:$H335,"")</f>
        <v>299</v>
      </c>
      <c r="CB5" s="40">
        <f>COUNTIF(CB12:CB335,"")-COUNTIF($H12:$H335,"")</f>
        <v>299</v>
      </c>
      <c r="CC5" s="40">
        <f>COUNTIF(CC12:CC335,"")-COUNTIF($H12:$H335,"")</f>
        <v>299</v>
      </c>
      <c r="CD5" s="40">
        <f>COUNTIF(CD12:CD335,"")-COUNTIF($H12:$H335,"")</f>
        <v>299</v>
      </c>
      <c r="CE5" s="40">
        <f>COUNTIF(CE12:CE335,"")-COUNTIF($H12:$H335,"")</f>
        <v>299</v>
      </c>
      <c r="CF5" s="40">
        <f>COUNTIF(CF12:CF335,"")-COUNTIF($H12:$H335,"")</f>
        <v>299</v>
      </c>
      <c r="CG5" s="40">
        <f>COUNTIF(CG12:CG335,"")-COUNTIF($H12:$H335,"")</f>
        <v>299</v>
      </c>
      <c r="CH5" s="40">
        <f>COUNTIF(CH12:CH335,"")-COUNTIF($H12:$H335,"")</f>
        <v>299</v>
      </c>
      <c r="CI5" s="40">
        <f>COUNTIF(CI12:CI335,"")-COUNTIF($H12:$H335,"")</f>
        <v>299</v>
      </c>
      <c r="CJ5" s="40">
        <f>COUNTIF(CJ12:CJ335,"")-COUNTIF($H12:$H335,"")</f>
        <v>299</v>
      </c>
      <c r="CK5" s="40">
        <f>COUNTIF(CK12:CK335,"")-COUNTIF($H12:$H335,"")</f>
        <v>299</v>
      </c>
      <c r="CL5" s="40">
        <f>COUNTIF(CL12:CL335,"")-COUNTIF($H12:$H335,"")</f>
        <v>299</v>
      </c>
      <c r="CM5" s="40">
        <f>COUNTIF(CM12:CM335,"")-COUNTIF($H12:$H335,"")</f>
        <v>299</v>
      </c>
      <c r="CN5" s="40">
        <f>COUNTIF(CN12:CN335,"")-COUNTIF($H12:$H335,"")</f>
        <v>299</v>
      </c>
      <c r="CO5" s="40">
        <f>COUNTIF(CO12:CO335,"")-COUNTIF($H12:$H335,"")</f>
        <v>299</v>
      </c>
      <c r="CP5" s="40">
        <f>COUNTIF(CP12:CP335,"")-COUNTIF($H12:$H335,"")</f>
        <v>299</v>
      </c>
      <c r="CQ5" s="40">
        <f>COUNTIF(CQ12:CQ335,"")-COUNTIF($H12:$H335,"")</f>
        <v>299</v>
      </c>
      <c r="CR5" s="40">
        <f>COUNTIF(CR12:CR335,"")-COUNTIF($H12:$H335,"")</f>
        <v>299</v>
      </c>
      <c r="CS5" s="40">
        <f>COUNTIF(CS12:CS335,"")-COUNTIF($H12:$H335,"")</f>
        <v>299</v>
      </c>
      <c r="CT5" s="40">
        <f>COUNTIF(CT12:CT335,"")-COUNTIF($H12:$H335,"")</f>
        <v>299</v>
      </c>
      <c r="CU5" s="40">
        <f>COUNTIF(CU12:CU335,"")-COUNTIF($H12:$H335,"")</f>
        <v>299</v>
      </c>
      <c r="CV5" s="40">
        <f>COUNTIF(CV12:CV335,"")-COUNTIF($H12:$H335,"")</f>
        <v>299</v>
      </c>
      <c r="CW5" s="40">
        <f>COUNTIF(CW12:CW335,"")-COUNTIF($H12:$H335,"")</f>
        <v>299</v>
      </c>
      <c r="CX5" s="40">
        <f>COUNTIF(CX12:CX335,"")-COUNTIF($H12:$H335,"")</f>
        <v>299</v>
      </c>
      <c r="CY5" s="40">
        <f>COUNTIF(CY12:CY335,"")-COUNTIF($H12:$H335,"")</f>
        <v>299</v>
      </c>
      <c r="CZ5" s="40">
        <f>COUNTIF(CZ12:CZ335,"")-COUNTIF($H12:$H335,"")</f>
        <v>299</v>
      </c>
      <c r="DA5" s="40">
        <f>COUNTIF(DA12:DA335,"")-COUNTIF($H12:$H335,"")</f>
        <v>299</v>
      </c>
      <c r="DB5" s="40">
        <f>COUNTIF(DB12:DB335,"")-COUNTIF($H12:$H335,"")</f>
        <v>299</v>
      </c>
      <c r="DC5" s="40">
        <f>COUNTIF(DC12:DC335,"")-COUNTIF($H12:$H335,"")</f>
        <v>299</v>
      </c>
    </row>
    <row r="6" spans="1:110" s="43" customFormat="1" hidden="1" x14ac:dyDescent="0.3">
      <c r="B6" s="44"/>
      <c r="C6" s="44"/>
      <c r="D6" s="44"/>
      <c r="E6" s="44"/>
      <c r="F6" s="44"/>
      <c r="G6" s="44"/>
      <c r="H6" s="44"/>
      <c r="I6" s="55" t="s">
        <v>450</v>
      </c>
      <c r="J6" s="40">
        <f>SUM(J3:J5)</f>
        <v>299</v>
      </c>
      <c r="K6" s="40">
        <f t="shared" ref="K6:BU6" si="0">SUM(K3:K5)</f>
        <v>299</v>
      </c>
      <c r="L6" s="40">
        <f t="shared" si="0"/>
        <v>299</v>
      </c>
      <c r="M6" s="40">
        <f t="shared" si="0"/>
        <v>299</v>
      </c>
      <c r="N6" s="40">
        <f t="shared" si="0"/>
        <v>299</v>
      </c>
      <c r="O6" s="40">
        <f t="shared" si="0"/>
        <v>299</v>
      </c>
      <c r="P6" s="40">
        <f t="shared" si="0"/>
        <v>299</v>
      </c>
      <c r="Q6" s="40">
        <f t="shared" si="0"/>
        <v>299</v>
      </c>
      <c r="R6" s="40">
        <f t="shared" si="0"/>
        <v>299</v>
      </c>
      <c r="S6" s="40">
        <f t="shared" si="0"/>
        <v>299</v>
      </c>
      <c r="T6" s="40">
        <f t="shared" si="0"/>
        <v>299</v>
      </c>
      <c r="U6" s="40">
        <f t="shared" si="0"/>
        <v>299</v>
      </c>
      <c r="V6" s="40">
        <f t="shared" si="0"/>
        <v>299</v>
      </c>
      <c r="W6" s="40">
        <f t="shared" si="0"/>
        <v>299</v>
      </c>
      <c r="X6" s="40">
        <f t="shared" si="0"/>
        <v>299</v>
      </c>
      <c r="Y6" s="40">
        <f t="shared" si="0"/>
        <v>299</v>
      </c>
      <c r="Z6" s="40">
        <f t="shared" si="0"/>
        <v>299</v>
      </c>
      <c r="AA6" s="40">
        <f t="shared" si="0"/>
        <v>299</v>
      </c>
      <c r="AB6" s="40">
        <f t="shared" si="0"/>
        <v>299</v>
      </c>
      <c r="AC6" s="40">
        <f t="shared" si="0"/>
        <v>299</v>
      </c>
      <c r="AD6" s="40">
        <f t="shared" si="0"/>
        <v>299</v>
      </c>
      <c r="AE6" s="40">
        <f t="shared" si="0"/>
        <v>299</v>
      </c>
      <c r="AF6" s="40">
        <f t="shared" si="0"/>
        <v>299</v>
      </c>
      <c r="AG6" s="40">
        <f t="shared" si="0"/>
        <v>299</v>
      </c>
      <c r="AH6" s="40">
        <f t="shared" si="0"/>
        <v>299</v>
      </c>
      <c r="AI6" s="40">
        <f t="shared" si="0"/>
        <v>299</v>
      </c>
      <c r="AJ6" s="40">
        <f t="shared" si="0"/>
        <v>299</v>
      </c>
      <c r="AK6" s="40">
        <f t="shared" si="0"/>
        <v>299</v>
      </c>
      <c r="AL6" s="40">
        <f t="shared" si="0"/>
        <v>299</v>
      </c>
      <c r="AM6" s="40">
        <f t="shared" si="0"/>
        <v>299</v>
      </c>
      <c r="AN6" s="40">
        <f t="shared" si="0"/>
        <v>299</v>
      </c>
      <c r="AO6" s="40">
        <f t="shared" si="0"/>
        <v>299</v>
      </c>
      <c r="AP6" s="40">
        <f t="shared" si="0"/>
        <v>299</v>
      </c>
      <c r="AQ6" s="40">
        <f t="shared" si="0"/>
        <v>299</v>
      </c>
      <c r="AR6" s="40">
        <f t="shared" si="0"/>
        <v>299</v>
      </c>
      <c r="AS6" s="40">
        <f t="shared" si="0"/>
        <v>299</v>
      </c>
      <c r="AT6" s="40">
        <f t="shared" si="0"/>
        <v>299</v>
      </c>
      <c r="AU6" s="40">
        <f t="shared" si="0"/>
        <v>299</v>
      </c>
      <c r="AV6" s="40">
        <f t="shared" si="0"/>
        <v>299</v>
      </c>
      <c r="AW6" s="40">
        <f t="shared" si="0"/>
        <v>299</v>
      </c>
      <c r="AX6" s="40">
        <f t="shared" si="0"/>
        <v>299</v>
      </c>
      <c r="AY6" s="40">
        <f t="shared" si="0"/>
        <v>299</v>
      </c>
      <c r="AZ6" s="40">
        <f t="shared" si="0"/>
        <v>299</v>
      </c>
      <c r="BA6" s="40">
        <f t="shared" si="0"/>
        <v>299</v>
      </c>
      <c r="BB6" s="40">
        <f t="shared" si="0"/>
        <v>299</v>
      </c>
      <c r="BC6" s="40">
        <f t="shared" si="0"/>
        <v>299</v>
      </c>
      <c r="BD6" s="40">
        <f t="shared" si="0"/>
        <v>299</v>
      </c>
      <c r="BE6" s="40">
        <f t="shared" si="0"/>
        <v>299</v>
      </c>
      <c r="BF6" s="40">
        <f t="shared" si="0"/>
        <v>299</v>
      </c>
      <c r="BG6" s="40">
        <f t="shared" si="0"/>
        <v>299</v>
      </c>
      <c r="BH6" s="40">
        <f t="shared" si="0"/>
        <v>299</v>
      </c>
      <c r="BI6" s="40">
        <f t="shared" si="0"/>
        <v>299</v>
      </c>
      <c r="BJ6" s="40">
        <f t="shared" si="0"/>
        <v>299</v>
      </c>
      <c r="BK6" s="40">
        <f t="shared" si="0"/>
        <v>299</v>
      </c>
      <c r="BL6" s="40">
        <f t="shared" si="0"/>
        <v>299</v>
      </c>
      <c r="BM6" s="40">
        <f t="shared" si="0"/>
        <v>299</v>
      </c>
      <c r="BN6" s="40">
        <f t="shared" si="0"/>
        <v>299</v>
      </c>
      <c r="BO6" s="40">
        <f t="shared" si="0"/>
        <v>299</v>
      </c>
      <c r="BP6" s="40">
        <f t="shared" si="0"/>
        <v>299</v>
      </c>
      <c r="BQ6" s="40">
        <f t="shared" si="0"/>
        <v>299</v>
      </c>
      <c r="BR6" s="40">
        <f t="shared" si="0"/>
        <v>299</v>
      </c>
      <c r="BS6" s="40">
        <f t="shared" si="0"/>
        <v>299</v>
      </c>
      <c r="BT6" s="40">
        <f t="shared" si="0"/>
        <v>299</v>
      </c>
      <c r="BU6" s="40">
        <f t="shared" si="0"/>
        <v>299</v>
      </c>
      <c r="BV6" s="40">
        <f t="shared" ref="BV6:DC6" si="1">SUM(BV3:BV5)</f>
        <v>299</v>
      </c>
      <c r="BW6" s="40">
        <f t="shared" si="1"/>
        <v>299</v>
      </c>
      <c r="BX6" s="40">
        <f t="shared" si="1"/>
        <v>299</v>
      </c>
      <c r="BY6" s="40">
        <f t="shared" si="1"/>
        <v>299</v>
      </c>
      <c r="BZ6" s="40">
        <f t="shared" si="1"/>
        <v>299</v>
      </c>
      <c r="CA6" s="40">
        <f t="shared" si="1"/>
        <v>299</v>
      </c>
      <c r="CB6" s="40">
        <f t="shared" si="1"/>
        <v>299</v>
      </c>
      <c r="CC6" s="40">
        <f t="shared" si="1"/>
        <v>299</v>
      </c>
      <c r="CD6" s="40">
        <f t="shared" si="1"/>
        <v>299</v>
      </c>
      <c r="CE6" s="40">
        <f t="shared" si="1"/>
        <v>299</v>
      </c>
      <c r="CF6" s="40">
        <f t="shared" si="1"/>
        <v>299</v>
      </c>
      <c r="CG6" s="40">
        <f t="shared" si="1"/>
        <v>299</v>
      </c>
      <c r="CH6" s="40">
        <f t="shared" si="1"/>
        <v>299</v>
      </c>
      <c r="CI6" s="40">
        <f t="shared" si="1"/>
        <v>299</v>
      </c>
      <c r="CJ6" s="40">
        <f t="shared" si="1"/>
        <v>299</v>
      </c>
      <c r="CK6" s="40">
        <f t="shared" si="1"/>
        <v>299</v>
      </c>
      <c r="CL6" s="40">
        <f t="shared" si="1"/>
        <v>299</v>
      </c>
      <c r="CM6" s="40">
        <f t="shared" si="1"/>
        <v>299</v>
      </c>
      <c r="CN6" s="40">
        <f t="shared" si="1"/>
        <v>299</v>
      </c>
      <c r="CO6" s="40">
        <f t="shared" si="1"/>
        <v>299</v>
      </c>
      <c r="CP6" s="40">
        <f t="shared" si="1"/>
        <v>299</v>
      </c>
      <c r="CQ6" s="40">
        <f t="shared" si="1"/>
        <v>299</v>
      </c>
      <c r="CR6" s="40">
        <f t="shared" si="1"/>
        <v>299</v>
      </c>
      <c r="CS6" s="40">
        <f t="shared" si="1"/>
        <v>299</v>
      </c>
      <c r="CT6" s="40">
        <f t="shared" si="1"/>
        <v>299</v>
      </c>
      <c r="CU6" s="40">
        <f t="shared" si="1"/>
        <v>299</v>
      </c>
      <c r="CV6" s="40">
        <f t="shared" si="1"/>
        <v>299</v>
      </c>
      <c r="CW6" s="40">
        <f t="shared" si="1"/>
        <v>299</v>
      </c>
      <c r="CX6" s="40">
        <f t="shared" si="1"/>
        <v>299</v>
      </c>
      <c r="CY6" s="40">
        <f t="shared" si="1"/>
        <v>299</v>
      </c>
      <c r="CZ6" s="40">
        <f t="shared" si="1"/>
        <v>299</v>
      </c>
      <c r="DA6" s="40">
        <f t="shared" si="1"/>
        <v>299</v>
      </c>
      <c r="DB6" s="40">
        <f t="shared" si="1"/>
        <v>299</v>
      </c>
      <c r="DC6" s="40">
        <f t="shared" si="1"/>
        <v>299</v>
      </c>
    </row>
    <row r="7" spans="1:110" s="43" customFormat="1" hidden="1" x14ac:dyDescent="0.3">
      <c r="B7" s="44"/>
      <c r="C7" s="44"/>
      <c r="D7" s="44"/>
      <c r="E7" s="44"/>
      <c r="F7" s="44"/>
      <c r="G7" s="44"/>
      <c r="H7" s="44"/>
      <c r="I7" s="45" t="s">
        <v>0</v>
      </c>
      <c r="J7" s="39" t="str">
        <f>VLOOKUP(J2,TeamCaptains,2,1=0)</f>
        <v>Chris Andrews</v>
      </c>
      <c r="K7" s="39" t="str">
        <f>VLOOKUP(K2,TeamCaptains,2,1=0)</f>
        <v>Mark Abbott</v>
      </c>
      <c r="L7" s="39" t="str">
        <f>VLOOKUP(L2,TeamCaptains,2,1=0)</f>
        <v>Mark Wainwright</v>
      </c>
      <c r="M7" s="39" t="str">
        <f>VLOOKUP(M2,TeamCaptains,2,1=0)</f>
        <v>Jon Wallis</v>
      </c>
      <c r="N7" s="39" t="str">
        <f>VLOOKUP(N2,TeamCaptains,2,1=0)</f>
        <v>Dave Williams</v>
      </c>
      <c r="O7" s="39" t="str">
        <f>VLOOKUP(O2,TeamCaptains,2,1=0)</f>
        <v>Mikkel Brekke</v>
      </c>
      <c r="P7" s="39" t="str">
        <f>VLOOKUP(P2,TeamCaptains,2,1=0)</f>
        <v>Brian Mills</v>
      </c>
      <c r="Q7" s="39" t="str">
        <f>VLOOKUP(Q2,TeamCaptains,2,1=0)</f>
        <v>Gareth Hartwell</v>
      </c>
      <c r="R7" s="39" t="str">
        <f>VLOOKUP(R2,TeamCaptains,2,1=0)</f>
        <v>Adam Butler</v>
      </c>
      <c r="S7" s="39" t="str">
        <f>VLOOKUP(S2,TeamCaptains,2,1=0)</f>
        <v>Paul Barden</v>
      </c>
      <c r="T7" s="39" t="str">
        <f>VLOOKUP(T2,TeamCaptains,2,1=0)</f>
        <v>Michael Wood</v>
      </c>
      <c r="U7" s="39" t="str">
        <f>VLOOKUP(U2,TeamCaptains,2,1=0)</f>
        <v>Steve Hames</v>
      </c>
      <c r="V7" s="39" t="str">
        <f>VLOOKUP(V2,TeamCaptains,2,1=0)</f>
        <v>James Bunch</v>
      </c>
      <c r="W7" s="39" t="str">
        <f>VLOOKUP(W2,TeamCaptains,2,1=0)</f>
        <v>Matthew Hulbert</v>
      </c>
      <c r="X7" s="39" t="str">
        <f>VLOOKUP(X2,TeamCaptains,2,1=0)</f>
        <v>Tony Newman</v>
      </c>
      <c r="Y7" s="39" t="str">
        <f>VLOOKUP(Y2,TeamCaptains,2,1=0)</f>
        <v>Eagle-eye</v>
      </c>
      <c r="Z7" s="39" t="str">
        <f>VLOOKUP(Z2,TeamCaptains,2,1=0)</f>
        <v>Bernhild, Frank, Roswitha, Sven, Uta</v>
      </c>
      <c r="AA7" s="39" t="str">
        <f>VLOOKUP(AA2,TeamCaptains,2,1=0)</f>
        <v>Hamish Walke</v>
      </c>
      <c r="AB7" s="39" t="str">
        <f>VLOOKUP(AB2,TeamCaptains,2,1=0)</f>
        <v>Simon Long</v>
      </c>
      <c r="AC7" s="39" t="str">
        <f>VLOOKUP(AC2,TeamCaptains,2,1=0)</f>
        <v>Bart Bramley</v>
      </c>
      <c r="AD7" s="39" t="str">
        <f>VLOOKUP(AD2,TeamCaptains,2,1=0)</f>
        <v>Andy Marr</v>
      </c>
      <c r="AE7" s="39" t="str">
        <f>VLOOKUP(AE2,TeamCaptains,2,1=0)</f>
        <v>Tim North</v>
      </c>
      <c r="AF7" s="39" t="str">
        <f>VLOOKUP(AF2,TeamCaptains,2,1=0)</f>
        <v>Anne Traynor</v>
      </c>
      <c r="AG7" s="39" t="str">
        <f>VLOOKUP(AG2,TeamCaptains,2,1=0)</f>
        <v>Antonis Lalatsas</v>
      </c>
      <c r="AH7" s="39" t="str">
        <f>VLOOKUP(AH2,TeamCaptains,2,1=0)</f>
        <v>Adrian Rose</v>
      </c>
      <c r="AI7" s="39" t="str">
        <f>VLOOKUP(AI2,TeamCaptains,2,1=0)</f>
        <v>Richard Roper</v>
      </c>
      <c r="AJ7" s="39" t="str">
        <f>VLOOKUP(AJ2,TeamCaptains,2,1=0)</f>
        <v>D Thomas</v>
      </c>
      <c r="AK7" s="39" t="str">
        <f>VLOOKUP(AK2,TeamCaptains,2,1=0)</f>
        <v>Noel Aitchison</v>
      </c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</row>
    <row r="8" spans="1:110" s="43" customFormat="1" x14ac:dyDescent="0.3">
      <c r="A8" s="46" t="s">
        <v>7</v>
      </c>
      <c r="B8" s="44">
        <f>COUNTA(J2:DC2)</f>
        <v>28</v>
      </c>
      <c r="C8" s="90" t="s">
        <v>452</v>
      </c>
      <c r="D8" s="51"/>
      <c r="E8" s="44">
        <f>COUNTA(H12:H335)</f>
        <v>299</v>
      </c>
      <c r="F8" s="44"/>
      <c r="G8" s="44"/>
      <c r="H8" s="44"/>
      <c r="I8" s="55" t="s">
        <v>8</v>
      </c>
      <c r="J8" s="40" t="s">
        <v>9</v>
      </c>
      <c r="K8" s="40" t="s">
        <v>9</v>
      </c>
      <c r="L8" s="40" t="s">
        <v>9</v>
      </c>
      <c r="M8" s="40" t="s">
        <v>9</v>
      </c>
      <c r="N8" s="40" t="s">
        <v>9</v>
      </c>
      <c r="O8" s="40" t="s">
        <v>9</v>
      </c>
      <c r="P8" s="40" t="s">
        <v>9</v>
      </c>
      <c r="Q8" s="40" t="s">
        <v>9</v>
      </c>
      <c r="R8" s="40" t="s">
        <v>9</v>
      </c>
      <c r="S8" s="40" t="s">
        <v>9</v>
      </c>
      <c r="T8" s="40" t="s">
        <v>9</v>
      </c>
      <c r="U8" s="40" t="s">
        <v>9</v>
      </c>
      <c r="V8" s="40" t="s">
        <v>9</v>
      </c>
      <c r="W8" s="40" t="s">
        <v>9</v>
      </c>
      <c r="X8" s="40" t="s">
        <v>9</v>
      </c>
      <c r="Y8" s="40" t="s">
        <v>9</v>
      </c>
      <c r="Z8" s="40" t="s">
        <v>9</v>
      </c>
      <c r="AA8" s="40" t="s">
        <v>454</v>
      </c>
      <c r="AB8" s="40" t="s">
        <v>9</v>
      </c>
      <c r="AC8" s="40" t="s">
        <v>9</v>
      </c>
      <c r="AD8" s="40" t="s">
        <v>9</v>
      </c>
      <c r="AE8" s="40" t="s">
        <v>9</v>
      </c>
      <c r="AF8" s="40" t="s">
        <v>9</v>
      </c>
      <c r="AG8" s="40" t="s">
        <v>454</v>
      </c>
      <c r="AH8" s="40" t="s">
        <v>9</v>
      </c>
      <c r="AI8" s="40" t="s">
        <v>9</v>
      </c>
      <c r="AJ8" s="40" t="s">
        <v>9</v>
      </c>
      <c r="AK8" s="40" t="s">
        <v>9</v>
      </c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</row>
    <row r="9" spans="1:110" s="43" customFormat="1" x14ac:dyDescent="0.3">
      <c r="A9" s="46" t="s">
        <v>2</v>
      </c>
      <c r="B9" s="44">
        <f>COUNT(J9:DC9)</f>
        <v>2</v>
      </c>
      <c r="C9" s="90" t="s">
        <v>455</v>
      </c>
      <c r="D9" s="51"/>
      <c r="E9" s="44">
        <f>COUNTIF(J8:DC8,"Y")</f>
        <v>2</v>
      </c>
      <c r="F9" s="44"/>
      <c r="G9" s="44"/>
      <c r="H9" s="44"/>
      <c r="I9" s="55" t="s">
        <v>508</v>
      </c>
      <c r="J9" s="40"/>
      <c r="K9" s="40"/>
      <c r="L9" s="40">
        <v>1</v>
      </c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>
        <v>2</v>
      </c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</row>
    <row r="10" spans="1:110" s="43" customFormat="1" ht="22.8" customHeight="1" x14ac:dyDescent="0.3">
      <c r="A10" s="46"/>
      <c r="B10" s="44"/>
      <c r="C10" s="44" t="s">
        <v>264</v>
      </c>
      <c r="D10" s="44" t="s">
        <v>265</v>
      </c>
      <c r="E10" s="47" t="s">
        <v>66</v>
      </c>
      <c r="F10" s="44"/>
      <c r="G10" s="44"/>
      <c r="H10" s="44"/>
      <c r="I10" s="45" t="s">
        <v>1</v>
      </c>
      <c r="J10" s="44">
        <f>SUMIF(J13:J335,"&gt;0",$E13:$E335)+IF(J9&gt;0,(Number_of_Teams-J9),0)</f>
        <v>2641</v>
      </c>
      <c r="K10" s="44">
        <f>SUMIF(K13:K335,"&gt;0",$E13:$E335)+IF(K9&gt;0,(Number_of_Teams-K9),0)</f>
        <v>2486</v>
      </c>
      <c r="L10" s="44">
        <f>SUMIF(L13:L335,"&gt;0",$E13:$E335)+IF(L9&gt;0,(Number_of_Teams-L9),0)</f>
        <v>2886</v>
      </c>
      <c r="M10" s="44">
        <f>SUMIF(M13:M335,"&gt;0",$E13:$E335)+IF(M9&gt;0,(Number_of_Teams-M9),0)</f>
        <v>2174</v>
      </c>
      <c r="N10" s="44">
        <f>SUMIF(N13:N335,"&gt;0",$E13:$E335)+IF(N9&gt;0,(Number_of_Teams-N9),0)</f>
        <v>709</v>
      </c>
      <c r="O10" s="44">
        <f>SUMIF(O13:O335,"&gt;0",$E13:$E335)+IF(O9&gt;0,(Number_of_Teams-O9),0)</f>
        <v>585</v>
      </c>
      <c r="P10" s="44">
        <f>SUMIF(P13:P335,"&gt;0",$E13:$E335)+IF(P9&gt;0,(Number_of_Teams-P9),0)</f>
        <v>1283</v>
      </c>
      <c r="Q10" s="44">
        <f>SUMIF(Q13:Q335,"&gt;0",$E13:$E335)+IF(Q9&gt;0,(Number_of_Teams-Q9),0)</f>
        <v>1090</v>
      </c>
      <c r="R10" s="44">
        <f>SUMIF(R13:R335,"&gt;0",$E13:$E335)+IF(R9&gt;0,(Number_of_Teams-R9),0)</f>
        <v>659</v>
      </c>
      <c r="S10" s="44">
        <f>SUMIF(S13:S335,"&gt;0",$E13:$E335)+IF(S9&gt;0,(Number_of_Teams-S9),0)</f>
        <v>2299</v>
      </c>
      <c r="T10" s="44">
        <f>SUMIF(T13:T335,"&gt;0",$E13:$E335)+IF(T9&gt;0,(Number_of_Teams-T9),0)</f>
        <v>229</v>
      </c>
      <c r="U10" s="44">
        <f>SUMIF(U13:U335,"&gt;0",$E13:$E335)+IF(U9&gt;0,(Number_of_Teams-U9),0)</f>
        <v>1731</v>
      </c>
      <c r="V10" s="44">
        <f>SUMIF(V13:V335,"&gt;0",$E13:$E335)+IF(V9&gt;0,(Number_of_Teams-V9),0)</f>
        <v>1450</v>
      </c>
      <c r="W10" s="44">
        <f>SUMIF(W13:W335,"&gt;0",$E13:$E335)+IF(W9&gt;0,(Number_of_Teams-W9),0)</f>
        <v>2192</v>
      </c>
      <c r="X10" s="44">
        <f>SUMIF(X13:X335,"&gt;0",$E13:$E335)+IF(X9&gt;0,(Number_of_Teams-X9),0)</f>
        <v>2129</v>
      </c>
      <c r="Y10" s="44">
        <f>SUMIF(Y13:Y335,"&gt;0",$E13:$E335)+IF(Y9&gt;0,(Number_of_Teams-Y9),0)</f>
        <v>2986</v>
      </c>
      <c r="Z10" s="44">
        <f>SUMIF(Z13:Z335,"&gt;0",$E13:$E335)+IF(Z9&gt;0,(Number_of_Teams-Z9),0)</f>
        <v>1075</v>
      </c>
      <c r="AA10" s="44">
        <f>SUMIF(AA13:AA335,"&gt;0",$E13:$E335)+IF(AA9&gt;0,(Number_of_Teams-AA9),0)</f>
        <v>299</v>
      </c>
      <c r="AB10" s="44">
        <f>SUMIF(AB13:AB335,"&gt;0",$E13:$E335)+IF(AB9&gt;0,(Number_of_Teams-AB9),0)</f>
        <v>1661</v>
      </c>
      <c r="AC10" s="44">
        <f>SUMIF(AC13:AC335,"&gt;0",$E13:$E335)+IF(AC9&gt;0,(Number_of_Teams-AC9),0)</f>
        <v>1715</v>
      </c>
      <c r="AD10" s="44">
        <f>SUMIF(AD13:AD335,"&gt;0",$E13:$E335)+IF(AD9&gt;0,(Number_of_Teams-AD9),0)</f>
        <v>1487</v>
      </c>
      <c r="AE10" s="44">
        <f>SUMIF(AE13:AE335,"&gt;0",$E13:$E335)+IF(AE9&gt;0,(Number_of_Teams-AE9),0)</f>
        <v>1522</v>
      </c>
      <c r="AF10" s="44">
        <f>SUMIF(AF13:AF335,"&gt;0",$E13:$E335)+IF(AF9&gt;0,(Number_of_Teams-AF9),0)</f>
        <v>1907</v>
      </c>
      <c r="AG10" s="44">
        <f>SUMIF(AG13:AG335,"&gt;0",$E13:$E335)+IF(AG9&gt;0,(Number_of_Teams-AG9),0)</f>
        <v>705</v>
      </c>
      <c r="AH10" s="44">
        <f>SUMIF(AH13:AH335,"&gt;0",$E13:$E335)+IF(AH9&gt;0,(Number_of_Teams-AH9),0)</f>
        <v>1923</v>
      </c>
      <c r="AI10" s="44">
        <f>SUMIF(AI13:AI335,"&gt;0",$E13:$E335)+IF(AI9&gt;0,(Number_of_Teams-AI9),0)</f>
        <v>1845</v>
      </c>
      <c r="AJ10" s="44">
        <f>SUMIF(AJ13:AJ335,"&gt;0",$E13:$E335)+IF(AJ9&gt;0,(Number_of_Teams-AJ9),0)</f>
        <v>962</v>
      </c>
      <c r="AK10" s="44">
        <f>SUMIF(AK13:AK335,"&gt;0",$E13:$E335)+IF(AK9&gt;0,(Number_of_Teams-AK9),0)</f>
        <v>2433</v>
      </c>
      <c r="AL10" s="44">
        <f>SUMIF(AL13:AL335,"&gt;0",$E13:$E335)+IF(AL9&gt;0,(Number_of_Teams-AL9),0)</f>
        <v>0</v>
      </c>
      <c r="AM10" s="44">
        <f>SUMIF(AM13:AM335,"&gt;0",$E13:$E335)+IF(AM9&gt;0,(Number_of_Teams-AM9),0)</f>
        <v>0</v>
      </c>
      <c r="AN10" s="44">
        <f>SUMIF(AN13:AN335,"&gt;0",$E13:$E335)+IF(AN9&gt;0,(Number_of_Teams-AN9),0)</f>
        <v>0</v>
      </c>
      <c r="AO10" s="44">
        <f>SUMIF(AO13:AO335,"&gt;0",$E13:$E335)+IF(AO9&gt;0,(Number_of_Teams-AO9),0)</f>
        <v>0</v>
      </c>
      <c r="AP10" s="44">
        <f>SUMIF(AP13:AP335,"&gt;0",$E13:$E335)+IF(AP9&gt;0,(Number_of_Teams-AP9),0)</f>
        <v>0</v>
      </c>
      <c r="AQ10" s="44">
        <f>SUMIF(AQ13:AQ335,"&gt;0",$E13:$E335)+IF(AQ9&gt;0,(Number_of_Teams-AQ9),0)</f>
        <v>0</v>
      </c>
      <c r="AR10" s="44">
        <f>SUMIF(AR13:AR335,"&gt;0",$E13:$E335)+IF(AR9&gt;0,(Number_of_Teams-AR9),0)</f>
        <v>0</v>
      </c>
      <c r="AS10" s="44">
        <f>SUMIF(AS13:AS335,"&gt;0",$E13:$E335)+IF(AS9&gt;0,(Number_of_Teams-AS9),0)</f>
        <v>0</v>
      </c>
      <c r="AT10" s="44">
        <f>SUMIF(AT13:AT335,"&gt;0",$E13:$E335)+IF(AT9&gt;0,(Number_of_Teams-AT9),0)</f>
        <v>0</v>
      </c>
      <c r="AU10" s="44">
        <f>SUMIF(AU13:AU335,"&gt;0",$E13:$E335)+IF(AU9&gt;0,(Number_of_Teams-AU9),0)</f>
        <v>0</v>
      </c>
      <c r="AV10" s="44">
        <f>SUMIF(AV13:AV335,"&gt;0",$E13:$E335)+IF(AV9&gt;0,(Number_of_Teams-AV9),0)</f>
        <v>0</v>
      </c>
      <c r="AW10" s="44">
        <f>SUMIF(AW13:AW335,"&gt;0",$E13:$E335)+IF(AW9&gt;0,(Number_of_Teams-AW9),0)</f>
        <v>0</v>
      </c>
      <c r="AX10" s="44">
        <f>SUMIF(AX13:AX335,"&gt;0",$E13:$E335)+IF(AX9&gt;0,(Number_of_Teams-AX9),0)</f>
        <v>0</v>
      </c>
      <c r="AY10" s="44">
        <f>SUMIF(AY13:AY335,"&gt;0",$E13:$E335)+IF(AY9&gt;0,(Number_of_Teams-AY9),0)</f>
        <v>0</v>
      </c>
      <c r="AZ10" s="44">
        <f>SUMIF(AZ13:AZ335,"&gt;0",$E13:$E335)+IF(AZ9&gt;0,(Number_of_Teams-AZ9),0)</f>
        <v>0</v>
      </c>
      <c r="BA10" s="44">
        <f>SUMIF(BA13:BA335,"&gt;0",$E13:$E335)+IF(BA9&gt;0,(Number_of_Teams-BA9),0)</f>
        <v>0</v>
      </c>
      <c r="BB10" s="44">
        <f>SUMIF(BB13:BB335,"&gt;0",$E13:$E335)+IF(BB9&gt;0,(Number_of_Teams-BB9),0)</f>
        <v>0</v>
      </c>
      <c r="BC10" s="44">
        <f>SUMIF(BC13:BC335,"&gt;0",$E13:$E335)+IF(BC9&gt;0,(Number_of_Teams-BC9),0)</f>
        <v>0</v>
      </c>
      <c r="BD10" s="44">
        <f>SUMIF(BD13:BD335,"&gt;0",$E13:$E335)+IF(BD9&gt;0,(Number_of_Teams-BD9),0)</f>
        <v>0</v>
      </c>
      <c r="BE10" s="44">
        <f>SUMIF(BE13:BE335,"&gt;0",$E13:$E335)+IF(BE9&gt;0,(Number_of_Teams-BE9),0)</f>
        <v>0</v>
      </c>
      <c r="BF10" s="44">
        <f>SUMIF(BF13:BF335,"&gt;0",$E13:$E335)+IF(BF9&gt;0,(Number_of_Teams-BF9),0)</f>
        <v>0</v>
      </c>
      <c r="BG10" s="44">
        <f>SUMIF(BG13:BG335,"&gt;0",$E13:$E335)+IF(BG9&gt;0,(Number_of_Teams-BG9),0)</f>
        <v>0</v>
      </c>
      <c r="BH10" s="44">
        <f>SUMIF(BH13:BH335,"&gt;0",$E13:$E335)+IF(BH9&gt;0,(Number_of_Teams-BH9),0)</f>
        <v>0</v>
      </c>
      <c r="BI10" s="44">
        <f>SUMIF(BI13:BI335,"&gt;0",$E13:$E335)+IF(BI9&gt;0,(Number_of_Teams-BI9),0)</f>
        <v>0</v>
      </c>
      <c r="BJ10" s="44">
        <f>SUMIF(BJ13:BJ335,"&gt;0",$E13:$E335)+IF(BJ9&gt;0,(Number_of_Teams-BJ9),0)</f>
        <v>0</v>
      </c>
      <c r="BK10" s="44">
        <f>SUMIF(BK13:BK335,"&gt;0",$E13:$E335)+IF(BK9&gt;0,(Number_of_Teams-BK9),0)</f>
        <v>0</v>
      </c>
      <c r="BL10" s="44">
        <f>SUMIF(BL13:BL335,"&gt;0",$E13:$E335)+IF(BL9&gt;0,(Number_of_Teams-BL9),0)</f>
        <v>0</v>
      </c>
      <c r="BM10" s="44">
        <f>SUMIF(BM13:BM335,"&gt;0",$E13:$E335)+IF(BM9&gt;0,(Number_of_Teams-BM9),0)</f>
        <v>0</v>
      </c>
      <c r="BN10" s="44">
        <f>SUMIF(BN13:BN335,"&gt;0",$E13:$E335)+IF(BN9&gt;0,(Number_of_Teams-BN9),0)</f>
        <v>0</v>
      </c>
      <c r="BO10" s="44">
        <f>SUMIF(BO13:BO335,"&gt;0",$E13:$E335)+IF(BO9&gt;0,(Number_of_Teams-BO9),0)</f>
        <v>0</v>
      </c>
      <c r="BP10" s="44">
        <f>SUMIF(BP13:BP335,"&gt;0",$E13:$E335)+IF(BP9&gt;0,(Number_of_Teams-BP9),0)</f>
        <v>0</v>
      </c>
      <c r="BQ10" s="44">
        <f>SUMIF(BQ13:BQ335,"&gt;0",$E13:$E335)+IF(BQ9&gt;0,(Number_of_Teams-BQ9),0)</f>
        <v>0</v>
      </c>
      <c r="BR10" s="44">
        <f>SUMIF(BR13:BR335,"&gt;0",$E13:$E335)+IF(BR9&gt;0,(Number_of_Teams-BR9),0)</f>
        <v>0</v>
      </c>
      <c r="BS10" s="44">
        <f>SUMIF(BS13:BS335,"&gt;0",$E13:$E335)+IF(BS9&gt;0,(Number_of_Teams-BS9),0)</f>
        <v>0</v>
      </c>
      <c r="BT10" s="44">
        <f>SUMIF(BT13:BT335,"&gt;0",$E13:$E335)+IF(BT9&gt;0,(Number_of_Teams-BT9),0)</f>
        <v>0</v>
      </c>
      <c r="BU10" s="44">
        <f>SUMIF(BU13:BU335,"&gt;0",$E13:$E335)+IF(BU9&gt;0,(Number_of_Teams-BU9),0)</f>
        <v>0</v>
      </c>
      <c r="BV10" s="44">
        <f>SUMIF(BV13:BV335,"&gt;0",$E13:$E335)+IF(BV9&gt;0,(Number_of_Teams-BV9),0)</f>
        <v>0</v>
      </c>
      <c r="BW10" s="44">
        <f>SUMIF(BW13:BW335,"&gt;0",$E13:$E335)+IF(BW9&gt;0,(Number_of_Teams-BW9),0)</f>
        <v>0</v>
      </c>
      <c r="BX10" s="44">
        <f>SUMIF(BX13:BX335,"&gt;0",$E13:$E335)+IF(BX9&gt;0,(Number_of_Teams-BX9),0)</f>
        <v>0</v>
      </c>
      <c r="BY10" s="44">
        <f>SUMIF(BY13:BY335,"&gt;0",$E13:$E335)+IF(BY9&gt;0,(Number_of_Teams-BY9),0)</f>
        <v>0</v>
      </c>
      <c r="BZ10" s="44">
        <f>SUMIF(BZ13:BZ335,"&gt;0",$E13:$E335)+IF(BZ9&gt;0,(Number_of_Teams-BZ9),0)</f>
        <v>0</v>
      </c>
      <c r="CA10" s="44">
        <f>SUMIF(CA13:CA335,"&gt;0",$E13:$E335)+IF(CA9&gt;0,(Number_of_Teams-CA9),0)</f>
        <v>0</v>
      </c>
      <c r="CB10" s="44">
        <f>SUMIF(CB13:CB335,"&gt;0",$E13:$E335)+IF(CB9&gt;0,(Number_of_Teams-CB9),0)</f>
        <v>0</v>
      </c>
      <c r="CC10" s="44">
        <f>SUMIF(CC13:CC335,"&gt;0",$E13:$E335)+IF(CC9&gt;0,(Number_of_Teams-CC9),0)</f>
        <v>0</v>
      </c>
      <c r="CD10" s="44">
        <f>SUMIF(CD13:CD335,"&gt;0",$E13:$E335)+IF(CD9&gt;0,(Number_of_Teams-CD9),0)</f>
        <v>0</v>
      </c>
      <c r="CE10" s="44">
        <f>SUMIF(CE13:CE335,"&gt;0",$E13:$E335)+IF(CE9&gt;0,(Number_of_Teams-CE9),0)</f>
        <v>0</v>
      </c>
      <c r="CF10" s="44">
        <f>SUMIF(CF13:CF335,"&gt;0",$E13:$E335)+IF(CF9&gt;0,(Number_of_Teams-CF9),0)</f>
        <v>0</v>
      </c>
      <c r="CG10" s="44">
        <f>SUMIF(CG13:CG335,"&gt;0",$E13:$E335)+IF(CG9&gt;0,(Number_of_Teams-CG9),0)</f>
        <v>0</v>
      </c>
      <c r="CH10" s="44">
        <f>SUMIF(CH13:CH335,"&gt;0",$E13:$E335)+IF(CH9&gt;0,(Number_of_Teams-CH9),0)</f>
        <v>0</v>
      </c>
      <c r="CI10" s="44">
        <f>SUMIF(CI13:CI335,"&gt;0",$E13:$E335)+IF(CI9&gt;0,(Number_of_Teams-CI9),0)</f>
        <v>0</v>
      </c>
      <c r="CJ10" s="44">
        <f>SUMIF(CJ13:CJ335,"&gt;0",$E13:$E335)+IF(CJ9&gt;0,(Number_of_Teams-CJ9),0)</f>
        <v>0</v>
      </c>
      <c r="CK10" s="44">
        <f>SUMIF(CK13:CK335,"&gt;0",$E13:$E335)+IF(CK9&gt;0,(Number_of_Teams-CK9),0)</f>
        <v>0</v>
      </c>
      <c r="CL10" s="44">
        <f>SUMIF(CL13:CL335,"&gt;0",$E13:$E335)+IF(CL9&gt;0,(Number_of_Teams-CL9),0)</f>
        <v>0</v>
      </c>
      <c r="CM10" s="44">
        <f>SUMIF(CM13:CM335,"&gt;0",$E13:$E335)+IF(CM9&gt;0,(Number_of_Teams-CM9),0)</f>
        <v>0</v>
      </c>
      <c r="CN10" s="44">
        <f>SUMIF(CN13:CN335,"&gt;0",$E13:$E335)+IF(CN9&gt;0,(Number_of_Teams-CN9),0)</f>
        <v>0</v>
      </c>
      <c r="CO10" s="44">
        <f>SUMIF(CO13:CO335,"&gt;0",$E13:$E335)+IF(CO9&gt;0,(Number_of_Teams-CO9),0)</f>
        <v>0</v>
      </c>
      <c r="CP10" s="44">
        <f>SUMIF(CP13:CP335,"&gt;0",$E13:$E335)+IF(CP9&gt;0,(Number_of_Teams-CP9),0)</f>
        <v>0</v>
      </c>
      <c r="CQ10" s="44">
        <f>SUMIF(CQ13:CQ335,"&gt;0",$E13:$E335)+IF(CQ9&gt;0,(Number_of_Teams-CQ9),0)</f>
        <v>0</v>
      </c>
      <c r="CR10" s="44">
        <f>SUMIF(CR13:CR335,"&gt;0",$E13:$E335)+IF(CR9&gt;0,(Number_of_Teams-CR9),0)</f>
        <v>0</v>
      </c>
      <c r="CS10" s="44">
        <f>SUMIF(CS13:CS335,"&gt;0",$E13:$E335)+IF(CS9&gt;0,(Number_of_Teams-CS9),0)</f>
        <v>0</v>
      </c>
      <c r="CT10" s="44">
        <f>SUMIF(CT13:CT335,"&gt;0",$E13:$E335)+IF(CT9&gt;0,(Number_of_Teams-CT9),0)</f>
        <v>0</v>
      </c>
      <c r="CU10" s="44">
        <f>SUMIF(CU13:CU335,"&gt;0",$E13:$E335)+IF(CU9&gt;0,(Number_of_Teams-CU9),0)</f>
        <v>0</v>
      </c>
      <c r="CV10" s="44">
        <f>SUMIF(CV13:CV335,"&gt;0",$E13:$E335)+IF(CV9&gt;0,(Number_of_Teams-CV9),0)</f>
        <v>0</v>
      </c>
      <c r="CW10" s="44">
        <f>SUMIF(CW13:CW335,"&gt;0",$E13:$E335)+IF(CW9&gt;0,(Number_of_Teams-CW9),0)</f>
        <v>0</v>
      </c>
      <c r="CX10" s="44">
        <f>SUMIF(CX13:CX335,"&gt;0",$E13:$E335)+IF(CX9&gt;0,(Number_of_Teams-CX9),0)</f>
        <v>0</v>
      </c>
      <c r="CY10" s="44">
        <f>SUMIF(CY13:CY335,"&gt;0",$E13:$E335)+IF(CY9&gt;0,(Number_of_Teams-CY9),0)</f>
        <v>0</v>
      </c>
      <c r="CZ10" s="44">
        <f>SUMIF(CZ13:CZ335,"&gt;0",$E13:$E335)+IF(CZ9&gt;0,(Number_of_Teams-CZ9),0)</f>
        <v>0</v>
      </c>
      <c r="DA10" s="44">
        <f>SUMIF(DA13:DA335,"&gt;0",$E13:$E335)+IF(DA9&gt;0,(Number_of_Teams-DA9),0)</f>
        <v>0</v>
      </c>
      <c r="DB10" s="44">
        <f>SUMIF(DB13:DB335,"&gt;0",$E13:$E335)+IF(DB9&gt;0,(Number_of_Teams-DB9),0)</f>
        <v>0</v>
      </c>
      <c r="DC10" s="44">
        <f>SUMIF(DC13:DC335,"&gt;0",$E13:$E335)+IF(DC9&gt;0,(Number_of_Teams-DC9),0)</f>
        <v>0</v>
      </c>
    </row>
    <row r="11" spans="1:110" s="43" customFormat="1" x14ac:dyDescent="0.3">
      <c r="B11" s="48" t="str">
        <f>"Correct ("&amp;"C)"</f>
        <v>Correct (C)</v>
      </c>
      <c r="C11" s="49" t="s">
        <v>64</v>
      </c>
      <c r="D11" s="49" t="s">
        <v>65</v>
      </c>
      <c r="E11" s="49" t="s">
        <v>6</v>
      </c>
      <c r="F11" s="49" t="str">
        <f>H11</f>
        <v>Ref</v>
      </c>
      <c r="G11" s="49"/>
      <c r="H11" s="49" t="s">
        <v>5</v>
      </c>
      <c r="I11" s="50" t="s">
        <v>3</v>
      </c>
      <c r="J11" s="51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</row>
    <row r="12" spans="1:110" s="43" customFormat="1" x14ac:dyDescent="0.3">
      <c r="B12" s="44"/>
      <c r="C12" s="44"/>
      <c r="D12" s="44"/>
      <c r="E12" s="44"/>
      <c r="F12" s="44"/>
      <c r="G12" s="44"/>
      <c r="H12" s="44"/>
      <c r="I12" s="52" t="s">
        <v>11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E12" s="43" t="s">
        <v>462</v>
      </c>
    </row>
    <row r="13" spans="1:110" x14ac:dyDescent="0.3">
      <c r="A13" s="19"/>
      <c r="B13" s="6">
        <f t="shared" ref="B13:B17" si="2">SUM(J13:DC13)</f>
        <v>5</v>
      </c>
      <c r="C13" s="6"/>
      <c r="D13" s="6"/>
      <c r="E13" s="6">
        <f t="shared" ref="E13:E66" si="3">D13+(Number_of_Teams-B13+1)*IF(C13="",1,C13)</f>
        <v>24</v>
      </c>
      <c r="F13" s="6" t="str">
        <f>G13&amp;H13</f>
        <v>TSV1</v>
      </c>
      <c r="G13" s="6" t="s">
        <v>266</v>
      </c>
      <c r="H13" s="6">
        <v>1</v>
      </c>
      <c r="I13" s="3" t="s">
        <v>12</v>
      </c>
      <c r="J13" s="56">
        <v>1</v>
      </c>
      <c r="K13" s="57">
        <v>0</v>
      </c>
      <c r="L13" s="58">
        <v>1</v>
      </c>
      <c r="M13" s="59">
        <v>0</v>
      </c>
      <c r="N13" s="60">
        <v>0</v>
      </c>
      <c r="O13" s="61">
        <v>0</v>
      </c>
      <c r="P13" s="62">
        <v>0</v>
      </c>
      <c r="Q13" s="63">
        <v>0</v>
      </c>
      <c r="R13" s="64">
        <v>0</v>
      </c>
      <c r="S13" s="65">
        <v>1</v>
      </c>
      <c r="T13" s="66">
        <v>0</v>
      </c>
      <c r="U13" s="67">
        <v>0</v>
      </c>
      <c r="V13" s="68">
        <v>0</v>
      </c>
      <c r="W13" s="69">
        <v>0</v>
      </c>
      <c r="X13" s="70">
        <v>0</v>
      </c>
      <c r="Y13" s="71">
        <v>1</v>
      </c>
      <c r="Z13" s="72">
        <v>0</v>
      </c>
      <c r="AA13" s="73">
        <v>0</v>
      </c>
      <c r="AB13" s="74">
        <v>0</v>
      </c>
      <c r="AC13" s="75">
        <v>0</v>
      </c>
      <c r="AD13" s="76">
        <v>0</v>
      </c>
      <c r="AE13" s="77">
        <v>0</v>
      </c>
      <c r="AF13" s="78">
        <v>0</v>
      </c>
      <c r="AG13" s="79">
        <v>0</v>
      </c>
      <c r="AH13" s="80">
        <v>0</v>
      </c>
      <c r="AI13" s="81">
        <v>0</v>
      </c>
      <c r="AJ13" s="82">
        <v>0</v>
      </c>
      <c r="AK13" s="83">
        <v>1</v>
      </c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E13">
        <f t="shared" ref="DE13:DE65" si="4">SUM(J13:DD13)</f>
        <v>5</v>
      </c>
      <c r="DF13" t="str">
        <f t="shared" ref="DF13:DF65" si="5">IF(DE13&gt;0,"",IF(G13="","","No Answer"))</f>
        <v/>
      </c>
    </row>
    <row r="14" spans="1:110" x14ac:dyDescent="0.3">
      <c r="A14" s="19"/>
      <c r="B14" s="6">
        <f t="shared" si="2"/>
        <v>6</v>
      </c>
      <c r="C14" s="6"/>
      <c r="D14" s="6"/>
      <c r="E14" s="6">
        <f t="shared" si="3"/>
        <v>23</v>
      </c>
      <c r="F14" s="6" t="str">
        <f t="shared" ref="F14:F67" si="6">G14&amp;H14</f>
        <v>TSV3</v>
      </c>
      <c r="G14" s="6" t="s">
        <v>266</v>
      </c>
      <c r="H14" s="6">
        <v>3</v>
      </c>
      <c r="I14" s="3" t="s">
        <v>466</v>
      </c>
      <c r="J14" s="56">
        <v>1</v>
      </c>
      <c r="K14" s="57">
        <v>0</v>
      </c>
      <c r="L14" s="58">
        <v>1</v>
      </c>
      <c r="M14" s="59">
        <v>1</v>
      </c>
      <c r="N14" s="60">
        <v>0</v>
      </c>
      <c r="O14" s="61">
        <v>0</v>
      </c>
      <c r="P14" s="62">
        <v>0</v>
      </c>
      <c r="Q14" s="63">
        <v>0</v>
      </c>
      <c r="R14" s="64">
        <v>0</v>
      </c>
      <c r="S14" s="65">
        <v>1</v>
      </c>
      <c r="T14" s="66">
        <v>0</v>
      </c>
      <c r="U14" s="67">
        <v>0</v>
      </c>
      <c r="V14" s="68">
        <v>0</v>
      </c>
      <c r="W14" s="69">
        <v>0</v>
      </c>
      <c r="X14" s="70">
        <v>0</v>
      </c>
      <c r="Y14" s="71">
        <v>1</v>
      </c>
      <c r="Z14" s="72">
        <v>0</v>
      </c>
      <c r="AA14" s="73">
        <v>0</v>
      </c>
      <c r="AB14" s="74">
        <v>0</v>
      </c>
      <c r="AC14" s="75">
        <v>0</v>
      </c>
      <c r="AD14" s="76">
        <v>0</v>
      </c>
      <c r="AE14" s="77">
        <v>0</v>
      </c>
      <c r="AF14" s="78">
        <v>0</v>
      </c>
      <c r="AG14" s="79">
        <v>0</v>
      </c>
      <c r="AH14" s="80">
        <v>0</v>
      </c>
      <c r="AI14" s="81">
        <v>0</v>
      </c>
      <c r="AJ14" s="82">
        <v>0</v>
      </c>
      <c r="AK14" s="83">
        <v>1</v>
      </c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E14" s="19">
        <f t="shared" si="4"/>
        <v>6</v>
      </c>
      <c r="DF14" s="19" t="str">
        <f t="shared" si="5"/>
        <v/>
      </c>
    </row>
    <row r="15" spans="1:110" x14ac:dyDescent="0.3">
      <c r="A15" s="19"/>
      <c r="B15" s="6">
        <f t="shared" si="2"/>
        <v>2</v>
      </c>
      <c r="C15" s="6"/>
      <c r="D15" s="6"/>
      <c r="E15" s="6">
        <f t="shared" si="3"/>
        <v>27</v>
      </c>
      <c r="F15" s="6" t="str">
        <f t="shared" si="6"/>
        <v>TSV4</v>
      </c>
      <c r="G15" s="6" t="s">
        <v>266</v>
      </c>
      <c r="H15" s="6">
        <v>4</v>
      </c>
      <c r="I15" s="3" t="s">
        <v>256</v>
      </c>
      <c r="J15" s="56">
        <v>0</v>
      </c>
      <c r="K15" s="57">
        <v>0</v>
      </c>
      <c r="L15" s="58">
        <v>1</v>
      </c>
      <c r="M15" s="59">
        <v>0</v>
      </c>
      <c r="N15" s="60">
        <v>0</v>
      </c>
      <c r="O15" s="61">
        <v>0</v>
      </c>
      <c r="P15" s="62">
        <v>0</v>
      </c>
      <c r="Q15" s="63">
        <v>0</v>
      </c>
      <c r="R15" s="64">
        <v>0</v>
      </c>
      <c r="S15" s="65">
        <v>0</v>
      </c>
      <c r="T15" s="66">
        <v>0</v>
      </c>
      <c r="U15" s="67">
        <v>0</v>
      </c>
      <c r="V15" s="68">
        <v>0</v>
      </c>
      <c r="W15" s="69">
        <v>0</v>
      </c>
      <c r="X15" s="70">
        <v>0</v>
      </c>
      <c r="Y15" s="71">
        <v>1</v>
      </c>
      <c r="Z15" s="72">
        <v>0</v>
      </c>
      <c r="AA15" s="73">
        <v>0</v>
      </c>
      <c r="AB15" s="74">
        <v>0</v>
      </c>
      <c r="AC15" s="75">
        <v>0</v>
      </c>
      <c r="AD15" s="76">
        <v>0</v>
      </c>
      <c r="AE15" s="77">
        <v>0</v>
      </c>
      <c r="AF15" s="78">
        <v>0</v>
      </c>
      <c r="AG15" s="79">
        <v>0</v>
      </c>
      <c r="AH15" s="80">
        <v>0</v>
      </c>
      <c r="AI15" s="81">
        <v>0</v>
      </c>
      <c r="AJ15" s="82">
        <v>0</v>
      </c>
      <c r="AK15" s="83">
        <v>0</v>
      </c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E15" s="19">
        <f t="shared" si="4"/>
        <v>2</v>
      </c>
      <c r="DF15" s="19" t="str">
        <f t="shared" si="5"/>
        <v/>
      </c>
    </row>
    <row r="16" spans="1:110" x14ac:dyDescent="0.3">
      <c r="A16" s="19"/>
      <c r="B16" s="6">
        <f t="shared" si="2"/>
        <v>2</v>
      </c>
      <c r="C16" s="6"/>
      <c r="D16" s="6"/>
      <c r="E16" s="6">
        <f t="shared" si="3"/>
        <v>27</v>
      </c>
      <c r="F16" s="6" t="str">
        <f t="shared" si="6"/>
        <v>TSV5</v>
      </c>
      <c r="G16" s="6" t="s">
        <v>266</v>
      </c>
      <c r="H16" s="6">
        <v>5</v>
      </c>
      <c r="I16" s="3" t="s">
        <v>257</v>
      </c>
      <c r="J16" s="56">
        <v>0</v>
      </c>
      <c r="K16" s="57">
        <v>0</v>
      </c>
      <c r="L16" s="58">
        <v>1</v>
      </c>
      <c r="M16" s="59">
        <v>0</v>
      </c>
      <c r="N16" s="60">
        <v>0</v>
      </c>
      <c r="O16" s="61">
        <v>0</v>
      </c>
      <c r="P16" s="62">
        <v>0</v>
      </c>
      <c r="Q16" s="63">
        <v>0</v>
      </c>
      <c r="R16" s="64">
        <v>0</v>
      </c>
      <c r="S16" s="65">
        <v>0</v>
      </c>
      <c r="T16" s="66">
        <v>0</v>
      </c>
      <c r="U16" s="67">
        <v>0</v>
      </c>
      <c r="V16" s="68">
        <v>0</v>
      </c>
      <c r="W16" s="69">
        <v>0</v>
      </c>
      <c r="X16" s="70">
        <v>0</v>
      </c>
      <c r="Y16" s="71">
        <v>1</v>
      </c>
      <c r="Z16" s="72">
        <v>0</v>
      </c>
      <c r="AA16" s="73">
        <v>0</v>
      </c>
      <c r="AB16" s="74">
        <v>0</v>
      </c>
      <c r="AC16" s="75">
        <v>0</v>
      </c>
      <c r="AD16" s="76">
        <v>0</v>
      </c>
      <c r="AE16" s="77">
        <v>0</v>
      </c>
      <c r="AF16" s="78">
        <v>0</v>
      </c>
      <c r="AG16" s="79">
        <v>0</v>
      </c>
      <c r="AH16" s="80">
        <v>0</v>
      </c>
      <c r="AI16" s="81">
        <v>0</v>
      </c>
      <c r="AJ16" s="82">
        <v>0</v>
      </c>
      <c r="AK16" s="83">
        <v>0</v>
      </c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E16" s="19">
        <f t="shared" si="4"/>
        <v>2</v>
      </c>
      <c r="DF16" s="19" t="str">
        <f t="shared" si="5"/>
        <v/>
      </c>
    </row>
    <row r="17" spans="1:110" x14ac:dyDescent="0.3">
      <c r="A17" s="19"/>
      <c r="B17" s="6">
        <f t="shared" si="2"/>
        <v>2</v>
      </c>
      <c r="C17" s="6"/>
      <c r="D17" s="6"/>
      <c r="E17" s="6">
        <f t="shared" si="3"/>
        <v>27</v>
      </c>
      <c r="F17" s="6" t="str">
        <f t="shared" si="6"/>
        <v>TSV6</v>
      </c>
      <c r="G17" s="6" t="s">
        <v>266</v>
      </c>
      <c r="H17" s="6">
        <v>6</v>
      </c>
      <c r="I17" s="3" t="s">
        <v>258</v>
      </c>
      <c r="J17" s="56">
        <v>0</v>
      </c>
      <c r="K17" s="57">
        <v>0</v>
      </c>
      <c r="L17" s="58">
        <v>1</v>
      </c>
      <c r="M17" s="59">
        <v>0</v>
      </c>
      <c r="N17" s="60">
        <v>0</v>
      </c>
      <c r="O17" s="61">
        <v>0</v>
      </c>
      <c r="P17" s="62">
        <v>0</v>
      </c>
      <c r="Q17" s="63">
        <v>0</v>
      </c>
      <c r="R17" s="64">
        <v>0</v>
      </c>
      <c r="S17" s="65">
        <v>0</v>
      </c>
      <c r="T17" s="66">
        <v>0</v>
      </c>
      <c r="U17" s="67">
        <v>0</v>
      </c>
      <c r="V17" s="68">
        <v>0</v>
      </c>
      <c r="W17" s="69">
        <v>0</v>
      </c>
      <c r="X17" s="70">
        <v>0</v>
      </c>
      <c r="Y17" s="71">
        <v>1</v>
      </c>
      <c r="Z17" s="72">
        <v>0</v>
      </c>
      <c r="AA17" s="73">
        <v>0</v>
      </c>
      <c r="AB17" s="74">
        <v>0</v>
      </c>
      <c r="AC17" s="75">
        <v>0</v>
      </c>
      <c r="AD17" s="76">
        <v>0</v>
      </c>
      <c r="AE17" s="77">
        <v>0</v>
      </c>
      <c r="AF17" s="78">
        <v>0</v>
      </c>
      <c r="AG17" s="79">
        <v>0</v>
      </c>
      <c r="AH17" s="80">
        <v>0</v>
      </c>
      <c r="AI17" s="81">
        <v>0</v>
      </c>
      <c r="AJ17" s="82">
        <v>0</v>
      </c>
      <c r="AK17" s="83">
        <v>0</v>
      </c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E17" s="19">
        <f t="shared" si="4"/>
        <v>2</v>
      </c>
      <c r="DF17" s="19" t="str">
        <f t="shared" si="5"/>
        <v/>
      </c>
    </row>
    <row r="18" spans="1:110" x14ac:dyDescent="0.3">
      <c r="A18" s="19"/>
      <c r="B18" s="6">
        <f>SUM(K18:DC18)</f>
        <v>0</v>
      </c>
      <c r="C18" s="6"/>
      <c r="D18" s="6"/>
      <c r="E18" s="6">
        <f t="shared" si="3"/>
        <v>29</v>
      </c>
      <c r="F18" s="6" t="str">
        <f t="shared" si="6"/>
        <v/>
      </c>
      <c r="G18" s="6"/>
      <c r="H18" s="6"/>
      <c r="I18" s="3" t="s">
        <v>259</v>
      </c>
      <c r="J18" s="56"/>
      <c r="K18" s="57"/>
      <c r="L18" s="58"/>
      <c r="M18" s="59"/>
      <c r="N18" s="60"/>
      <c r="O18" s="61"/>
      <c r="P18" s="62"/>
      <c r="Q18" s="63"/>
      <c r="R18" s="64"/>
      <c r="S18" s="65"/>
      <c r="T18" s="66"/>
      <c r="U18" s="67"/>
      <c r="V18" s="68"/>
      <c r="W18" s="69"/>
      <c r="X18" s="70"/>
      <c r="Y18" s="71"/>
      <c r="Z18" s="72"/>
      <c r="AA18" s="73"/>
      <c r="AB18" s="74"/>
      <c r="AC18" s="75"/>
      <c r="AD18" s="76"/>
      <c r="AE18" s="77"/>
      <c r="AF18" s="78"/>
      <c r="AG18" s="79"/>
      <c r="AH18" s="80"/>
      <c r="AI18" s="81"/>
      <c r="AJ18" s="82"/>
      <c r="AK18" s="83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E18" s="19">
        <f t="shared" si="4"/>
        <v>0</v>
      </c>
      <c r="DF18" s="19" t="str">
        <f t="shared" si="5"/>
        <v/>
      </c>
    </row>
    <row r="19" spans="1:110" x14ac:dyDescent="0.3">
      <c r="A19" s="19"/>
      <c r="B19" s="6">
        <f t="shared" ref="B19:B56" si="7">SUM(J19:DC19)</f>
        <v>0</v>
      </c>
      <c r="C19" s="6"/>
      <c r="D19" s="6"/>
      <c r="E19" s="6">
        <f t="shared" si="3"/>
        <v>29</v>
      </c>
      <c r="F19" s="6" t="str">
        <f t="shared" si="6"/>
        <v>CM1</v>
      </c>
      <c r="G19" s="6" t="s">
        <v>267</v>
      </c>
      <c r="H19" s="6">
        <v>1</v>
      </c>
      <c r="I19" s="89" t="s">
        <v>489</v>
      </c>
      <c r="J19" s="56">
        <v>0</v>
      </c>
      <c r="K19" s="57">
        <v>0</v>
      </c>
      <c r="L19" s="58">
        <v>0</v>
      </c>
      <c r="M19" s="59">
        <v>0</v>
      </c>
      <c r="N19" s="60">
        <v>0</v>
      </c>
      <c r="O19" s="61">
        <v>0</v>
      </c>
      <c r="P19" s="62">
        <v>0</v>
      </c>
      <c r="Q19" s="63">
        <v>0</v>
      </c>
      <c r="R19" s="64">
        <v>0</v>
      </c>
      <c r="S19" s="65">
        <v>0</v>
      </c>
      <c r="T19" s="66">
        <v>0</v>
      </c>
      <c r="U19" s="67">
        <v>0</v>
      </c>
      <c r="V19" s="68">
        <v>0</v>
      </c>
      <c r="W19" s="69">
        <v>0</v>
      </c>
      <c r="X19" s="70">
        <v>0</v>
      </c>
      <c r="Y19" s="71">
        <v>0</v>
      </c>
      <c r="Z19" s="72">
        <v>0</v>
      </c>
      <c r="AA19" s="73">
        <v>0</v>
      </c>
      <c r="AB19" s="74">
        <v>0</v>
      </c>
      <c r="AC19" s="75">
        <v>0</v>
      </c>
      <c r="AD19" s="76">
        <v>0</v>
      </c>
      <c r="AE19" s="77">
        <v>0</v>
      </c>
      <c r="AF19" s="78">
        <v>0</v>
      </c>
      <c r="AG19" s="79">
        <v>0</v>
      </c>
      <c r="AH19" s="80">
        <v>0</v>
      </c>
      <c r="AI19" s="81">
        <v>0</v>
      </c>
      <c r="AJ19" s="82">
        <v>0</v>
      </c>
      <c r="AK19" s="83">
        <v>0</v>
      </c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E19" s="19">
        <f t="shared" si="4"/>
        <v>0</v>
      </c>
      <c r="DF19" s="19" t="str">
        <f t="shared" si="5"/>
        <v>No Answer</v>
      </c>
    </row>
    <row r="20" spans="1:110" x14ac:dyDescent="0.3">
      <c r="A20" s="19"/>
      <c r="B20" s="6">
        <f t="shared" si="7"/>
        <v>0</v>
      </c>
      <c r="C20" s="6"/>
      <c r="D20" s="6"/>
      <c r="E20" s="6">
        <f t="shared" si="3"/>
        <v>29</v>
      </c>
      <c r="F20" s="6" t="str">
        <f t="shared" si="6"/>
        <v/>
      </c>
      <c r="G20" s="6"/>
      <c r="H20" s="6"/>
      <c r="I20" s="3" t="s">
        <v>4</v>
      </c>
      <c r="J20" s="56"/>
      <c r="K20" s="57"/>
      <c r="L20" s="58"/>
      <c r="M20" s="59"/>
      <c r="N20" s="60"/>
      <c r="O20" s="61"/>
      <c r="P20" s="62"/>
      <c r="Q20" s="63"/>
      <c r="R20" s="64"/>
      <c r="S20" s="65"/>
      <c r="T20" s="66"/>
      <c r="U20" s="67"/>
      <c r="V20" s="68"/>
      <c r="W20" s="69"/>
      <c r="X20" s="70"/>
      <c r="Y20" s="71"/>
      <c r="Z20" s="72"/>
      <c r="AA20" s="73"/>
      <c r="AB20" s="74"/>
      <c r="AC20" s="75"/>
      <c r="AD20" s="76"/>
      <c r="AE20" s="77"/>
      <c r="AF20" s="78"/>
      <c r="AG20" s="79"/>
      <c r="AH20" s="80"/>
      <c r="AI20" s="81"/>
      <c r="AJ20" s="82"/>
      <c r="AK20" s="83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E20" s="19">
        <f t="shared" si="4"/>
        <v>0</v>
      </c>
      <c r="DF20" s="19" t="str">
        <f t="shared" si="5"/>
        <v/>
      </c>
    </row>
    <row r="21" spans="1:110" x14ac:dyDescent="0.3">
      <c r="A21" s="19"/>
      <c r="B21" s="6">
        <f t="shared" si="7"/>
        <v>18</v>
      </c>
      <c r="C21" s="6"/>
      <c r="D21" s="6"/>
      <c r="E21" s="6">
        <f t="shared" si="3"/>
        <v>11</v>
      </c>
      <c r="F21" s="6" t="str">
        <f t="shared" si="6"/>
        <v>PO2</v>
      </c>
      <c r="G21" s="6" t="s">
        <v>268</v>
      </c>
      <c r="H21" s="6">
        <v>2</v>
      </c>
      <c r="I21" s="3" t="s">
        <v>15</v>
      </c>
      <c r="J21" s="56">
        <v>1</v>
      </c>
      <c r="K21" s="57">
        <v>0</v>
      </c>
      <c r="L21" s="58">
        <v>1</v>
      </c>
      <c r="M21" s="59">
        <v>1</v>
      </c>
      <c r="N21" s="60">
        <v>0</v>
      </c>
      <c r="O21" s="61">
        <v>0</v>
      </c>
      <c r="P21" s="62">
        <v>1</v>
      </c>
      <c r="Q21" s="63">
        <v>0</v>
      </c>
      <c r="R21" s="64">
        <v>1</v>
      </c>
      <c r="S21" s="65">
        <v>1</v>
      </c>
      <c r="T21" s="66">
        <v>0</v>
      </c>
      <c r="U21" s="67">
        <v>1</v>
      </c>
      <c r="V21" s="68">
        <v>0</v>
      </c>
      <c r="W21" s="69">
        <v>1</v>
      </c>
      <c r="X21" s="70">
        <v>1</v>
      </c>
      <c r="Y21" s="71">
        <v>1</v>
      </c>
      <c r="Z21" s="72">
        <v>0</v>
      </c>
      <c r="AA21" s="73">
        <v>0</v>
      </c>
      <c r="AB21" s="74">
        <v>1</v>
      </c>
      <c r="AC21" s="75">
        <v>1</v>
      </c>
      <c r="AD21" s="76">
        <v>1</v>
      </c>
      <c r="AE21" s="77">
        <v>1</v>
      </c>
      <c r="AF21" s="78">
        <v>1</v>
      </c>
      <c r="AG21" s="79">
        <v>0</v>
      </c>
      <c r="AH21" s="80">
        <v>1</v>
      </c>
      <c r="AI21" s="81">
        <v>0</v>
      </c>
      <c r="AJ21" s="82">
        <v>1</v>
      </c>
      <c r="AK21" s="83">
        <v>1</v>
      </c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E21" s="19">
        <f t="shared" si="4"/>
        <v>18</v>
      </c>
      <c r="DF21" s="19" t="str">
        <f t="shared" si="5"/>
        <v/>
      </c>
    </row>
    <row r="22" spans="1:110" x14ac:dyDescent="0.3">
      <c r="A22" s="19"/>
      <c r="B22" s="6">
        <f t="shared" si="7"/>
        <v>19</v>
      </c>
      <c r="C22" s="6"/>
      <c r="D22" s="6"/>
      <c r="E22" s="6">
        <f t="shared" si="3"/>
        <v>10</v>
      </c>
      <c r="F22" s="6" t="str">
        <f t="shared" si="6"/>
        <v>PO3</v>
      </c>
      <c r="G22" s="6" t="s">
        <v>268</v>
      </c>
      <c r="H22" s="6">
        <v>3</v>
      </c>
      <c r="I22" s="3" t="s">
        <v>35</v>
      </c>
      <c r="J22" s="56">
        <v>1</v>
      </c>
      <c r="K22" s="57">
        <v>1</v>
      </c>
      <c r="L22" s="58">
        <v>1</v>
      </c>
      <c r="M22" s="59">
        <v>0</v>
      </c>
      <c r="N22" s="60">
        <v>0</v>
      </c>
      <c r="O22" s="61">
        <v>0</v>
      </c>
      <c r="P22" s="62">
        <v>1</v>
      </c>
      <c r="Q22" s="63">
        <v>0</v>
      </c>
      <c r="R22" s="64">
        <v>1</v>
      </c>
      <c r="S22" s="65">
        <v>1</v>
      </c>
      <c r="T22" s="66">
        <v>0</v>
      </c>
      <c r="U22" s="67">
        <v>1</v>
      </c>
      <c r="V22" s="68">
        <v>1</v>
      </c>
      <c r="W22" s="69">
        <v>1</v>
      </c>
      <c r="X22" s="70">
        <v>1</v>
      </c>
      <c r="Y22" s="71">
        <v>1</v>
      </c>
      <c r="Z22" s="72">
        <v>0</v>
      </c>
      <c r="AA22" s="73">
        <v>0</v>
      </c>
      <c r="AB22" s="74">
        <v>1</v>
      </c>
      <c r="AC22" s="75">
        <v>1</v>
      </c>
      <c r="AD22" s="76">
        <v>0</v>
      </c>
      <c r="AE22" s="77">
        <v>1</v>
      </c>
      <c r="AF22" s="78">
        <v>1</v>
      </c>
      <c r="AG22" s="79">
        <v>0</v>
      </c>
      <c r="AH22" s="80">
        <v>1</v>
      </c>
      <c r="AI22" s="81">
        <v>1</v>
      </c>
      <c r="AJ22" s="82">
        <v>1</v>
      </c>
      <c r="AK22" s="83">
        <v>1</v>
      </c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E22" s="19">
        <f t="shared" si="4"/>
        <v>19</v>
      </c>
      <c r="DF22" s="19" t="str">
        <f t="shared" si="5"/>
        <v/>
      </c>
    </row>
    <row r="23" spans="1:110" x14ac:dyDescent="0.3">
      <c r="A23" s="19"/>
      <c r="B23" s="6">
        <f t="shared" si="7"/>
        <v>18</v>
      </c>
      <c r="C23" s="6"/>
      <c r="D23" s="6"/>
      <c r="E23" s="6">
        <f t="shared" si="3"/>
        <v>11</v>
      </c>
      <c r="F23" s="6" t="str">
        <f t="shared" si="6"/>
        <v>PO4</v>
      </c>
      <c r="G23" s="6" t="s">
        <v>268</v>
      </c>
      <c r="H23" s="6">
        <v>4</v>
      </c>
      <c r="I23" s="3" t="s">
        <v>16</v>
      </c>
      <c r="J23" s="56">
        <v>1</v>
      </c>
      <c r="K23" s="57">
        <v>1</v>
      </c>
      <c r="L23" s="58">
        <v>1</v>
      </c>
      <c r="M23" s="59">
        <v>1</v>
      </c>
      <c r="N23" s="60">
        <v>1</v>
      </c>
      <c r="O23" s="61">
        <v>0</v>
      </c>
      <c r="P23" s="62">
        <v>0</v>
      </c>
      <c r="Q23" s="63">
        <v>1</v>
      </c>
      <c r="R23" s="64">
        <v>1</v>
      </c>
      <c r="S23" s="65">
        <v>1</v>
      </c>
      <c r="T23" s="66">
        <v>0</v>
      </c>
      <c r="U23" s="67">
        <v>1</v>
      </c>
      <c r="V23" s="68">
        <v>0</v>
      </c>
      <c r="W23" s="69">
        <v>1</v>
      </c>
      <c r="X23" s="70">
        <v>1</v>
      </c>
      <c r="Y23" s="71">
        <v>1</v>
      </c>
      <c r="Z23" s="72">
        <v>0</v>
      </c>
      <c r="AA23" s="73">
        <v>0</v>
      </c>
      <c r="AB23" s="74">
        <v>1</v>
      </c>
      <c r="AC23" s="75">
        <v>1</v>
      </c>
      <c r="AD23" s="76">
        <v>0</v>
      </c>
      <c r="AE23" s="77">
        <v>0</v>
      </c>
      <c r="AF23" s="78">
        <v>1</v>
      </c>
      <c r="AG23" s="79">
        <v>0</v>
      </c>
      <c r="AH23" s="80">
        <v>1</v>
      </c>
      <c r="AI23" s="81">
        <v>1</v>
      </c>
      <c r="AJ23" s="82">
        <v>0</v>
      </c>
      <c r="AK23" s="83">
        <v>1</v>
      </c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E23" s="19">
        <f t="shared" si="4"/>
        <v>18</v>
      </c>
      <c r="DF23" s="19" t="str">
        <f t="shared" si="5"/>
        <v/>
      </c>
    </row>
    <row r="24" spans="1:110" x14ac:dyDescent="0.3">
      <c r="A24" s="19"/>
      <c r="B24" s="6">
        <f t="shared" si="7"/>
        <v>21</v>
      </c>
      <c r="C24" s="6"/>
      <c r="D24" s="6"/>
      <c r="E24" s="6">
        <f t="shared" si="3"/>
        <v>8</v>
      </c>
      <c r="F24" s="6" t="str">
        <f t="shared" si="6"/>
        <v>PO5</v>
      </c>
      <c r="G24" s="6" t="s">
        <v>268</v>
      </c>
      <c r="H24" s="6">
        <v>5</v>
      </c>
      <c r="I24" s="3" t="s">
        <v>17</v>
      </c>
      <c r="J24" s="56">
        <v>1</v>
      </c>
      <c r="K24" s="57">
        <v>1</v>
      </c>
      <c r="L24" s="58">
        <v>0</v>
      </c>
      <c r="M24" s="59">
        <v>1</v>
      </c>
      <c r="N24" s="60">
        <v>1</v>
      </c>
      <c r="O24" s="61">
        <v>1</v>
      </c>
      <c r="P24" s="62">
        <v>1</v>
      </c>
      <c r="Q24" s="63">
        <v>1</v>
      </c>
      <c r="R24" s="64">
        <v>0</v>
      </c>
      <c r="S24" s="65">
        <v>1</v>
      </c>
      <c r="T24" s="66">
        <v>1</v>
      </c>
      <c r="U24" s="67">
        <v>1</v>
      </c>
      <c r="V24" s="68">
        <v>1</v>
      </c>
      <c r="W24" s="69">
        <v>0</v>
      </c>
      <c r="X24" s="70">
        <v>1</v>
      </c>
      <c r="Y24" s="71">
        <v>1</v>
      </c>
      <c r="Z24" s="72">
        <v>0</v>
      </c>
      <c r="AA24" s="73">
        <v>0</v>
      </c>
      <c r="AB24" s="74">
        <v>1</v>
      </c>
      <c r="AC24" s="75">
        <v>1</v>
      </c>
      <c r="AD24" s="76">
        <v>1</v>
      </c>
      <c r="AE24" s="77">
        <v>1</v>
      </c>
      <c r="AF24" s="78">
        <v>1</v>
      </c>
      <c r="AG24" s="79">
        <v>0</v>
      </c>
      <c r="AH24" s="80">
        <v>1</v>
      </c>
      <c r="AI24" s="81">
        <v>0</v>
      </c>
      <c r="AJ24" s="82">
        <v>1</v>
      </c>
      <c r="AK24" s="83">
        <v>1</v>
      </c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E24" s="19">
        <f t="shared" si="4"/>
        <v>21</v>
      </c>
      <c r="DF24" s="19" t="str">
        <f t="shared" si="5"/>
        <v/>
      </c>
    </row>
    <row r="25" spans="1:110" x14ac:dyDescent="0.3">
      <c r="A25" s="19"/>
      <c r="B25" s="6">
        <f t="shared" si="7"/>
        <v>23</v>
      </c>
      <c r="C25" s="6"/>
      <c r="D25" s="6"/>
      <c r="E25" s="6">
        <f t="shared" si="3"/>
        <v>6</v>
      </c>
      <c r="F25" s="6" t="str">
        <f t="shared" si="6"/>
        <v>PO6</v>
      </c>
      <c r="G25" s="6" t="s">
        <v>268</v>
      </c>
      <c r="H25" s="6">
        <v>6</v>
      </c>
      <c r="I25" s="3" t="s">
        <v>36</v>
      </c>
      <c r="J25" s="56">
        <v>1</v>
      </c>
      <c r="K25" s="57">
        <v>1</v>
      </c>
      <c r="L25" s="58">
        <v>1</v>
      </c>
      <c r="M25" s="59">
        <v>1</v>
      </c>
      <c r="N25" s="60">
        <v>1</v>
      </c>
      <c r="O25" s="61">
        <v>1</v>
      </c>
      <c r="P25" s="62">
        <v>1</v>
      </c>
      <c r="Q25" s="63">
        <v>1</v>
      </c>
      <c r="R25" s="64">
        <v>1</v>
      </c>
      <c r="S25" s="65">
        <v>1</v>
      </c>
      <c r="T25" s="66">
        <v>0</v>
      </c>
      <c r="U25" s="67">
        <v>1</v>
      </c>
      <c r="V25" s="68">
        <v>1</v>
      </c>
      <c r="W25" s="69">
        <v>1</v>
      </c>
      <c r="X25" s="70">
        <v>1</v>
      </c>
      <c r="Y25" s="71">
        <v>1</v>
      </c>
      <c r="Z25" s="72">
        <v>0</v>
      </c>
      <c r="AA25" s="73">
        <v>0</v>
      </c>
      <c r="AB25" s="74">
        <v>1</v>
      </c>
      <c r="AC25" s="75">
        <v>1</v>
      </c>
      <c r="AD25" s="76">
        <v>1</v>
      </c>
      <c r="AE25" s="77">
        <v>1</v>
      </c>
      <c r="AF25" s="78">
        <v>1</v>
      </c>
      <c r="AG25" s="79">
        <v>0</v>
      </c>
      <c r="AH25" s="80">
        <v>1</v>
      </c>
      <c r="AI25" s="81">
        <v>1</v>
      </c>
      <c r="AJ25" s="82">
        <v>0</v>
      </c>
      <c r="AK25" s="83">
        <v>1</v>
      </c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E25" s="19">
        <f t="shared" si="4"/>
        <v>23</v>
      </c>
      <c r="DF25" s="19" t="str">
        <f t="shared" si="5"/>
        <v/>
      </c>
    </row>
    <row r="26" spans="1:110" x14ac:dyDescent="0.3">
      <c r="A26" s="19"/>
      <c r="B26" s="6">
        <f t="shared" si="7"/>
        <v>19</v>
      </c>
      <c r="C26" s="6"/>
      <c r="D26" s="6"/>
      <c r="E26" s="6">
        <f t="shared" si="3"/>
        <v>10</v>
      </c>
      <c r="F26" s="6" t="str">
        <f t="shared" si="6"/>
        <v>PO7</v>
      </c>
      <c r="G26" s="6" t="s">
        <v>268</v>
      </c>
      <c r="H26" s="6">
        <v>7</v>
      </c>
      <c r="I26" s="3" t="s">
        <v>27</v>
      </c>
      <c r="J26" s="56">
        <v>1</v>
      </c>
      <c r="K26" s="57">
        <v>0</v>
      </c>
      <c r="L26" s="58">
        <v>1</v>
      </c>
      <c r="M26" s="59">
        <v>1</v>
      </c>
      <c r="N26" s="60">
        <v>1</v>
      </c>
      <c r="O26" s="61">
        <v>1</v>
      </c>
      <c r="P26" s="62">
        <v>0</v>
      </c>
      <c r="Q26" s="63">
        <v>1</v>
      </c>
      <c r="R26" s="64">
        <v>0</v>
      </c>
      <c r="S26" s="65">
        <v>1</v>
      </c>
      <c r="T26" s="66">
        <v>0</v>
      </c>
      <c r="U26" s="67">
        <v>1</v>
      </c>
      <c r="V26" s="68">
        <v>1</v>
      </c>
      <c r="W26" s="69">
        <v>1</v>
      </c>
      <c r="X26" s="70">
        <v>1</v>
      </c>
      <c r="Y26" s="71">
        <v>1</v>
      </c>
      <c r="Z26" s="72">
        <v>0</v>
      </c>
      <c r="AA26" s="73">
        <v>0</v>
      </c>
      <c r="AB26" s="74">
        <v>1</v>
      </c>
      <c r="AC26" s="75">
        <v>0</v>
      </c>
      <c r="AD26" s="76">
        <v>1</v>
      </c>
      <c r="AE26" s="77">
        <v>1</v>
      </c>
      <c r="AF26" s="78">
        <v>1</v>
      </c>
      <c r="AG26" s="79">
        <v>1</v>
      </c>
      <c r="AH26" s="80">
        <v>0</v>
      </c>
      <c r="AI26" s="81">
        <v>1</v>
      </c>
      <c r="AJ26" s="82">
        <v>0</v>
      </c>
      <c r="AK26" s="83">
        <v>1</v>
      </c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E26" s="19">
        <f t="shared" si="4"/>
        <v>19</v>
      </c>
      <c r="DF26" s="19" t="str">
        <f t="shared" si="5"/>
        <v/>
      </c>
    </row>
    <row r="27" spans="1:110" x14ac:dyDescent="0.3">
      <c r="A27" s="19"/>
      <c r="B27" s="6">
        <f t="shared" si="7"/>
        <v>21</v>
      </c>
      <c r="C27" s="6"/>
      <c r="D27" s="6"/>
      <c r="E27" s="6">
        <f t="shared" si="3"/>
        <v>8</v>
      </c>
      <c r="F27" s="6" t="str">
        <f t="shared" si="6"/>
        <v>PO8</v>
      </c>
      <c r="G27" s="6" t="s">
        <v>268</v>
      </c>
      <c r="H27" s="6">
        <v>8</v>
      </c>
      <c r="I27" s="3" t="s">
        <v>28</v>
      </c>
      <c r="J27" s="56">
        <v>1</v>
      </c>
      <c r="K27" s="57">
        <v>0</v>
      </c>
      <c r="L27" s="58">
        <v>1</v>
      </c>
      <c r="M27" s="59">
        <v>1</v>
      </c>
      <c r="N27" s="60">
        <v>1</v>
      </c>
      <c r="O27" s="61">
        <v>1</v>
      </c>
      <c r="P27" s="62">
        <v>0</v>
      </c>
      <c r="Q27" s="63">
        <v>1</v>
      </c>
      <c r="R27" s="64">
        <v>0</v>
      </c>
      <c r="S27" s="65">
        <v>1</v>
      </c>
      <c r="T27" s="66">
        <v>0</v>
      </c>
      <c r="U27" s="67">
        <v>1</v>
      </c>
      <c r="V27" s="68">
        <v>1</v>
      </c>
      <c r="W27" s="69">
        <v>1</v>
      </c>
      <c r="X27" s="70">
        <v>1</v>
      </c>
      <c r="Y27" s="71">
        <v>1</v>
      </c>
      <c r="Z27" s="72">
        <v>0</v>
      </c>
      <c r="AA27" s="73">
        <v>0</v>
      </c>
      <c r="AB27" s="74">
        <v>1</v>
      </c>
      <c r="AC27" s="75">
        <v>0</v>
      </c>
      <c r="AD27" s="76">
        <v>1</v>
      </c>
      <c r="AE27" s="77">
        <v>1</v>
      </c>
      <c r="AF27" s="78">
        <v>1</v>
      </c>
      <c r="AG27" s="79">
        <v>1</v>
      </c>
      <c r="AH27" s="80">
        <v>1</v>
      </c>
      <c r="AI27" s="81">
        <v>1</v>
      </c>
      <c r="AJ27" s="82">
        <v>1</v>
      </c>
      <c r="AK27" s="83">
        <v>1</v>
      </c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E27" s="19">
        <f t="shared" si="4"/>
        <v>21</v>
      </c>
      <c r="DF27" s="19" t="str">
        <f t="shared" si="5"/>
        <v/>
      </c>
    </row>
    <row r="28" spans="1:110" x14ac:dyDescent="0.3">
      <c r="A28" s="19"/>
      <c r="B28" s="6">
        <f t="shared" si="7"/>
        <v>17</v>
      </c>
      <c r="C28" s="6"/>
      <c r="D28" s="6"/>
      <c r="E28" s="6">
        <f t="shared" si="3"/>
        <v>12</v>
      </c>
      <c r="F28" s="6" t="str">
        <f t="shared" si="6"/>
        <v>PO9</v>
      </c>
      <c r="G28" s="6" t="s">
        <v>268</v>
      </c>
      <c r="H28" s="6">
        <v>9</v>
      </c>
      <c r="I28" s="3" t="s">
        <v>442</v>
      </c>
      <c r="J28" s="56">
        <v>1</v>
      </c>
      <c r="K28" s="57">
        <v>1</v>
      </c>
      <c r="L28" s="58">
        <v>1</v>
      </c>
      <c r="M28" s="59">
        <v>1</v>
      </c>
      <c r="N28" s="60">
        <v>0</v>
      </c>
      <c r="O28" s="61">
        <v>0</v>
      </c>
      <c r="P28" s="62">
        <v>0</v>
      </c>
      <c r="Q28" s="63">
        <v>0</v>
      </c>
      <c r="R28" s="64">
        <v>0</v>
      </c>
      <c r="S28" s="65">
        <v>1</v>
      </c>
      <c r="T28" s="66">
        <v>0</v>
      </c>
      <c r="U28" s="67">
        <v>1</v>
      </c>
      <c r="V28" s="68">
        <v>1</v>
      </c>
      <c r="W28" s="69">
        <v>1</v>
      </c>
      <c r="X28" s="70">
        <v>1</v>
      </c>
      <c r="Y28" s="71">
        <v>1</v>
      </c>
      <c r="Z28" s="72">
        <v>1</v>
      </c>
      <c r="AA28" s="73">
        <v>0</v>
      </c>
      <c r="AB28" s="74">
        <v>0</v>
      </c>
      <c r="AC28" s="75">
        <v>1</v>
      </c>
      <c r="AD28" s="76">
        <v>1</v>
      </c>
      <c r="AE28" s="77">
        <v>0</v>
      </c>
      <c r="AF28" s="78">
        <v>1</v>
      </c>
      <c r="AG28" s="79">
        <v>0</v>
      </c>
      <c r="AH28" s="80">
        <v>1</v>
      </c>
      <c r="AI28" s="81">
        <v>1</v>
      </c>
      <c r="AJ28" s="82">
        <v>0</v>
      </c>
      <c r="AK28" s="83">
        <v>1</v>
      </c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E28" s="19">
        <f t="shared" si="4"/>
        <v>17</v>
      </c>
      <c r="DF28" s="19" t="str">
        <f t="shared" si="5"/>
        <v/>
      </c>
    </row>
    <row r="29" spans="1:110" x14ac:dyDescent="0.3">
      <c r="A29" s="19"/>
      <c r="B29" s="6">
        <f t="shared" si="7"/>
        <v>16</v>
      </c>
      <c r="C29" s="6"/>
      <c r="D29" s="6"/>
      <c r="E29" s="6">
        <f t="shared" si="3"/>
        <v>13</v>
      </c>
      <c r="F29" s="6" t="str">
        <f t="shared" si="6"/>
        <v>PO10</v>
      </c>
      <c r="G29" s="6" t="s">
        <v>268</v>
      </c>
      <c r="H29" s="6">
        <v>10</v>
      </c>
      <c r="I29" s="3" t="s">
        <v>18</v>
      </c>
      <c r="J29" s="56">
        <v>1</v>
      </c>
      <c r="K29" s="57">
        <v>1</v>
      </c>
      <c r="L29" s="58">
        <v>1</v>
      </c>
      <c r="M29" s="59">
        <v>1</v>
      </c>
      <c r="N29" s="60">
        <v>0</v>
      </c>
      <c r="O29" s="61">
        <v>0</v>
      </c>
      <c r="P29" s="62">
        <v>1</v>
      </c>
      <c r="Q29" s="63">
        <v>0</v>
      </c>
      <c r="R29" s="64">
        <v>0</v>
      </c>
      <c r="S29" s="65">
        <v>1</v>
      </c>
      <c r="T29" s="66">
        <v>0</v>
      </c>
      <c r="U29" s="67">
        <v>1</v>
      </c>
      <c r="V29" s="68">
        <v>1</v>
      </c>
      <c r="W29" s="69">
        <v>1</v>
      </c>
      <c r="X29" s="70">
        <v>0</v>
      </c>
      <c r="Y29" s="71">
        <v>1</v>
      </c>
      <c r="Z29" s="72">
        <v>0</v>
      </c>
      <c r="AA29" s="73">
        <v>0</v>
      </c>
      <c r="AB29" s="74">
        <v>1</v>
      </c>
      <c r="AC29" s="75">
        <v>0</v>
      </c>
      <c r="AD29" s="76">
        <v>0</v>
      </c>
      <c r="AE29" s="77">
        <v>1</v>
      </c>
      <c r="AF29" s="78">
        <v>1</v>
      </c>
      <c r="AG29" s="79">
        <v>0</v>
      </c>
      <c r="AH29" s="80">
        <v>1</v>
      </c>
      <c r="AI29" s="81">
        <v>0</v>
      </c>
      <c r="AJ29" s="82">
        <v>1</v>
      </c>
      <c r="AK29" s="83">
        <v>1</v>
      </c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E29" s="19">
        <f t="shared" si="4"/>
        <v>16</v>
      </c>
      <c r="DF29" s="19" t="str">
        <f t="shared" si="5"/>
        <v/>
      </c>
    </row>
    <row r="30" spans="1:110" x14ac:dyDescent="0.3">
      <c r="A30" s="19"/>
      <c r="B30" s="6">
        <f t="shared" si="7"/>
        <v>20</v>
      </c>
      <c r="C30" s="6"/>
      <c r="D30" s="6"/>
      <c r="E30" s="6">
        <f t="shared" si="3"/>
        <v>9</v>
      </c>
      <c r="F30" s="6" t="str">
        <f t="shared" si="6"/>
        <v>PO11</v>
      </c>
      <c r="G30" s="6" t="s">
        <v>268</v>
      </c>
      <c r="H30" s="6">
        <v>11</v>
      </c>
      <c r="I30" s="3" t="s">
        <v>19</v>
      </c>
      <c r="J30" s="56">
        <v>1</v>
      </c>
      <c r="K30" s="57">
        <v>1</v>
      </c>
      <c r="L30" s="58">
        <v>1</v>
      </c>
      <c r="M30" s="59">
        <v>1</v>
      </c>
      <c r="N30" s="60">
        <v>0</v>
      </c>
      <c r="O30" s="61">
        <v>0</v>
      </c>
      <c r="P30" s="62">
        <v>0</v>
      </c>
      <c r="Q30" s="63">
        <v>1</v>
      </c>
      <c r="R30" s="64">
        <v>0</v>
      </c>
      <c r="S30" s="65">
        <v>1</v>
      </c>
      <c r="T30" s="66">
        <v>0</v>
      </c>
      <c r="U30" s="67">
        <v>1</v>
      </c>
      <c r="V30" s="68">
        <v>1</v>
      </c>
      <c r="W30" s="69">
        <v>1</v>
      </c>
      <c r="X30" s="70">
        <v>1</v>
      </c>
      <c r="Y30" s="71">
        <v>1</v>
      </c>
      <c r="Z30" s="72">
        <v>1</v>
      </c>
      <c r="AA30" s="73">
        <v>0</v>
      </c>
      <c r="AB30" s="74">
        <v>1</v>
      </c>
      <c r="AC30" s="75">
        <v>1</v>
      </c>
      <c r="AD30" s="76">
        <v>0</v>
      </c>
      <c r="AE30" s="77">
        <v>0</v>
      </c>
      <c r="AF30" s="78">
        <v>1</v>
      </c>
      <c r="AG30" s="79">
        <v>1</v>
      </c>
      <c r="AH30" s="80">
        <v>1</v>
      </c>
      <c r="AI30" s="81">
        <v>1</v>
      </c>
      <c r="AJ30" s="82">
        <v>1</v>
      </c>
      <c r="AK30" s="83">
        <v>1</v>
      </c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E30" s="19">
        <f t="shared" si="4"/>
        <v>20</v>
      </c>
      <c r="DF30" s="19" t="str">
        <f t="shared" si="5"/>
        <v/>
      </c>
    </row>
    <row r="31" spans="1:110" x14ac:dyDescent="0.3">
      <c r="A31" s="19"/>
      <c r="B31" s="6">
        <f t="shared" si="7"/>
        <v>20</v>
      </c>
      <c r="C31" s="6"/>
      <c r="D31" s="6"/>
      <c r="E31" s="6">
        <f t="shared" si="3"/>
        <v>9</v>
      </c>
      <c r="F31" s="6" t="str">
        <f t="shared" si="6"/>
        <v>PO12</v>
      </c>
      <c r="G31" s="6" t="s">
        <v>268</v>
      </c>
      <c r="H31" s="6">
        <v>12</v>
      </c>
      <c r="I31" s="3" t="s">
        <v>20</v>
      </c>
      <c r="J31" s="56">
        <v>1</v>
      </c>
      <c r="K31" s="57">
        <v>1</v>
      </c>
      <c r="L31" s="58">
        <v>1</v>
      </c>
      <c r="M31" s="59">
        <v>1</v>
      </c>
      <c r="N31" s="60">
        <v>0</v>
      </c>
      <c r="O31" s="61">
        <v>1</v>
      </c>
      <c r="P31" s="62">
        <v>1</v>
      </c>
      <c r="Q31" s="63">
        <v>0</v>
      </c>
      <c r="R31" s="64">
        <v>1</v>
      </c>
      <c r="S31" s="65">
        <v>1</v>
      </c>
      <c r="T31" s="66">
        <v>0</v>
      </c>
      <c r="U31" s="67">
        <v>1</v>
      </c>
      <c r="V31" s="68">
        <v>0</v>
      </c>
      <c r="W31" s="69">
        <v>1</v>
      </c>
      <c r="X31" s="70">
        <v>1</v>
      </c>
      <c r="Y31" s="71">
        <v>1</v>
      </c>
      <c r="Z31" s="72">
        <v>0</v>
      </c>
      <c r="AA31" s="73">
        <v>0</v>
      </c>
      <c r="AB31" s="74">
        <v>1</v>
      </c>
      <c r="AC31" s="75">
        <v>1</v>
      </c>
      <c r="AD31" s="76">
        <v>1</v>
      </c>
      <c r="AE31" s="77">
        <v>1</v>
      </c>
      <c r="AF31" s="78">
        <v>1</v>
      </c>
      <c r="AG31" s="79">
        <v>0</v>
      </c>
      <c r="AH31" s="80">
        <v>1</v>
      </c>
      <c r="AI31" s="81">
        <v>1</v>
      </c>
      <c r="AJ31" s="82">
        <v>0</v>
      </c>
      <c r="AK31" s="83">
        <v>1</v>
      </c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E31" s="19">
        <f t="shared" si="4"/>
        <v>20</v>
      </c>
      <c r="DF31" s="19" t="str">
        <f t="shared" si="5"/>
        <v/>
      </c>
    </row>
    <row r="32" spans="1:110" x14ac:dyDescent="0.3">
      <c r="A32" s="19"/>
      <c r="B32" s="6">
        <f t="shared" si="7"/>
        <v>20</v>
      </c>
      <c r="C32" s="6"/>
      <c r="D32" s="6"/>
      <c r="E32" s="6">
        <f t="shared" si="3"/>
        <v>9</v>
      </c>
      <c r="F32" s="6" t="str">
        <f t="shared" si="6"/>
        <v>PO13</v>
      </c>
      <c r="G32" s="6" t="s">
        <v>268</v>
      </c>
      <c r="H32" s="6">
        <v>13</v>
      </c>
      <c r="I32" s="3" t="s">
        <v>21</v>
      </c>
      <c r="J32" s="56">
        <v>0</v>
      </c>
      <c r="K32" s="57">
        <v>1</v>
      </c>
      <c r="L32" s="58">
        <v>1</v>
      </c>
      <c r="M32" s="59">
        <v>1</v>
      </c>
      <c r="N32" s="60">
        <v>1</v>
      </c>
      <c r="O32" s="61">
        <v>1</v>
      </c>
      <c r="P32" s="62">
        <v>1</v>
      </c>
      <c r="Q32" s="63">
        <v>1</v>
      </c>
      <c r="R32" s="64">
        <v>0</v>
      </c>
      <c r="S32" s="65">
        <v>1</v>
      </c>
      <c r="T32" s="66">
        <v>0</v>
      </c>
      <c r="U32" s="67">
        <v>1</v>
      </c>
      <c r="V32" s="68">
        <v>0</v>
      </c>
      <c r="W32" s="69">
        <v>1</v>
      </c>
      <c r="X32" s="70">
        <v>1</v>
      </c>
      <c r="Y32" s="71">
        <v>1</v>
      </c>
      <c r="Z32" s="72">
        <v>0</v>
      </c>
      <c r="AA32" s="73">
        <v>0</v>
      </c>
      <c r="AB32" s="74">
        <v>1</v>
      </c>
      <c r="AC32" s="75">
        <v>1</v>
      </c>
      <c r="AD32" s="76">
        <v>1</v>
      </c>
      <c r="AE32" s="77">
        <v>1</v>
      </c>
      <c r="AF32" s="78">
        <v>1</v>
      </c>
      <c r="AG32" s="79">
        <v>0</v>
      </c>
      <c r="AH32" s="80">
        <v>1</v>
      </c>
      <c r="AI32" s="81">
        <v>0</v>
      </c>
      <c r="AJ32" s="82">
        <v>1</v>
      </c>
      <c r="AK32" s="83">
        <v>1</v>
      </c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E32" s="19">
        <f t="shared" si="4"/>
        <v>20</v>
      </c>
      <c r="DF32" s="19" t="str">
        <f t="shared" si="5"/>
        <v/>
      </c>
    </row>
    <row r="33" spans="1:110" x14ac:dyDescent="0.3">
      <c r="A33" s="19"/>
      <c r="B33" s="6">
        <f t="shared" si="7"/>
        <v>24</v>
      </c>
      <c r="C33" s="6"/>
      <c r="D33" s="6"/>
      <c r="E33" s="6">
        <f t="shared" si="3"/>
        <v>5</v>
      </c>
      <c r="F33" s="6" t="str">
        <f t="shared" si="6"/>
        <v>PO14</v>
      </c>
      <c r="G33" s="6" t="s">
        <v>268</v>
      </c>
      <c r="H33" s="6">
        <v>14</v>
      </c>
      <c r="I33" s="3" t="s">
        <v>22</v>
      </c>
      <c r="J33" s="56">
        <v>1</v>
      </c>
      <c r="K33" s="57">
        <v>1</v>
      </c>
      <c r="L33" s="58">
        <v>1</v>
      </c>
      <c r="M33" s="59">
        <v>1</v>
      </c>
      <c r="N33" s="60">
        <v>1</v>
      </c>
      <c r="O33" s="61">
        <v>1</v>
      </c>
      <c r="P33" s="62">
        <v>1</v>
      </c>
      <c r="Q33" s="63">
        <v>1</v>
      </c>
      <c r="R33" s="64">
        <v>1</v>
      </c>
      <c r="S33" s="65">
        <v>1</v>
      </c>
      <c r="T33" s="66">
        <v>0</v>
      </c>
      <c r="U33" s="67">
        <v>1</v>
      </c>
      <c r="V33" s="68">
        <v>1</v>
      </c>
      <c r="W33" s="69">
        <v>1</v>
      </c>
      <c r="X33" s="70">
        <v>1</v>
      </c>
      <c r="Y33" s="71">
        <v>1</v>
      </c>
      <c r="Z33" s="72">
        <v>0</v>
      </c>
      <c r="AA33" s="73">
        <v>1</v>
      </c>
      <c r="AB33" s="74">
        <v>1</v>
      </c>
      <c r="AC33" s="75">
        <v>1</v>
      </c>
      <c r="AD33" s="76">
        <v>1</v>
      </c>
      <c r="AE33" s="77">
        <v>1</v>
      </c>
      <c r="AF33" s="78">
        <v>1</v>
      </c>
      <c r="AG33" s="79">
        <v>0</v>
      </c>
      <c r="AH33" s="80">
        <v>1</v>
      </c>
      <c r="AI33" s="81">
        <v>1</v>
      </c>
      <c r="AJ33" s="82">
        <v>0</v>
      </c>
      <c r="AK33" s="83">
        <v>1</v>
      </c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E33" s="19">
        <f t="shared" si="4"/>
        <v>24</v>
      </c>
      <c r="DF33" s="19" t="str">
        <f t="shared" si="5"/>
        <v/>
      </c>
    </row>
    <row r="34" spans="1:110" x14ac:dyDescent="0.3">
      <c r="A34" s="19"/>
      <c r="B34" s="6">
        <f t="shared" si="7"/>
        <v>14</v>
      </c>
      <c r="C34" s="6"/>
      <c r="D34" s="6"/>
      <c r="E34" s="6">
        <f t="shared" si="3"/>
        <v>15</v>
      </c>
      <c r="F34" s="6" t="str">
        <f t="shared" si="6"/>
        <v>PO16</v>
      </c>
      <c r="G34" s="6" t="s">
        <v>268</v>
      </c>
      <c r="H34" s="6">
        <v>16</v>
      </c>
      <c r="I34" s="3" t="s">
        <v>30</v>
      </c>
      <c r="J34" s="56">
        <v>1</v>
      </c>
      <c r="K34" s="57">
        <v>1</v>
      </c>
      <c r="L34" s="58">
        <v>0</v>
      </c>
      <c r="M34" s="59">
        <v>0</v>
      </c>
      <c r="N34" s="60">
        <v>0</v>
      </c>
      <c r="O34" s="61">
        <v>1</v>
      </c>
      <c r="P34" s="62">
        <v>1</v>
      </c>
      <c r="Q34" s="63">
        <v>0</v>
      </c>
      <c r="R34" s="64">
        <v>1</v>
      </c>
      <c r="S34" s="65">
        <v>1</v>
      </c>
      <c r="T34" s="66">
        <v>0</v>
      </c>
      <c r="U34" s="67">
        <v>1</v>
      </c>
      <c r="V34" s="68">
        <v>0</v>
      </c>
      <c r="W34" s="69">
        <v>1</v>
      </c>
      <c r="X34" s="70">
        <v>1</v>
      </c>
      <c r="Y34" s="71">
        <v>1</v>
      </c>
      <c r="Z34" s="72">
        <v>0</v>
      </c>
      <c r="AA34" s="73">
        <v>0</v>
      </c>
      <c r="AB34" s="74">
        <v>1</v>
      </c>
      <c r="AC34" s="75">
        <v>0</v>
      </c>
      <c r="AD34" s="76">
        <v>0</v>
      </c>
      <c r="AE34" s="77">
        <v>0</v>
      </c>
      <c r="AF34" s="78">
        <v>0</v>
      </c>
      <c r="AG34" s="79">
        <v>1</v>
      </c>
      <c r="AH34" s="80">
        <v>1</v>
      </c>
      <c r="AI34" s="81">
        <v>0</v>
      </c>
      <c r="AJ34" s="82">
        <v>0</v>
      </c>
      <c r="AK34" s="83">
        <v>1</v>
      </c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E34" s="19">
        <f t="shared" si="4"/>
        <v>14</v>
      </c>
      <c r="DF34" s="19" t="str">
        <f t="shared" si="5"/>
        <v/>
      </c>
    </row>
    <row r="35" spans="1:110" x14ac:dyDescent="0.3">
      <c r="A35" s="19"/>
      <c r="B35" s="6">
        <f t="shared" si="7"/>
        <v>22</v>
      </c>
      <c r="C35" s="6"/>
      <c r="D35" s="6"/>
      <c r="E35" s="6">
        <f t="shared" si="3"/>
        <v>7</v>
      </c>
      <c r="F35" s="6" t="str">
        <f t="shared" si="6"/>
        <v>PO18</v>
      </c>
      <c r="G35" s="6" t="s">
        <v>268</v>
      </c>
      <c r="H35" s="6">
        <v>18</v>
      </c>
      <c r="I35" s="3" t="s">
        <v>24</v>
      </c>
      <c r="J35" s="56">
        <v>1</v>
      </c>
      <c r="K35" s="57">
        <v>1</v>
      </c>
      <c r="L35" s="58">
        <v>1</v>
      </c>
      <c r="M35" s="59">
        <v>1</v>
      </c>
      <c r="N35" s="60">
        <v>0</v>
      </c>
      <c r="O35" s="61">
        <v>1</v>
      </c>
      <c r="P35" s="62">
        <v>1</v>
      </c>
      <c r="Q35" s="63">
        <v>1</v>
      </c>
      <c r="R35" s="64">
        <v>1</v>
      </c>
      <c r="S35" s="65">
        <v>1</v>
      </c>
      <c r="T35" s="66">
        <v>0</v>
      </c>
      <c r="U35" s="67">
        <v>1</v>
      </c>
      <c r="V35" s="68">
        <v>1</v>
      </c>
      <c r="W35" s="69">
        <v>1</v>
      </c>
      <c r="X35" s="70">
        <v>1</v>
      </c>
      <c r="Y35" s="71">
        <v>1</v>
      </c>
      <c r="Z35" s="72">
        <v>0</v>
      </c>
      <c r="AA35" s="73">
        <v>1</v>
      </c>
      <c r="AB35" s="74">
        <v>1</v>
      </c>
      <c r="AC35" s="75">
        <v>1</v>
      </c>
      <c r="AD35" s="76">
        <v>1</v>
      </c>
      <c r="AE35" s="77">
        <v>0</v>
      </c>
      <c r="AF35" s="78">
        <v>1</v>
      </c>
      <c r="AG35" s="79">
        <v>0</v>
      </c>
      <c r="AH35" s="80">
        <v>1</v>
      </c>
      <c r="AI35" s="81">
        <v>1</v>
      </c>
      <c r="AJ35" s="82">
        <v>0</v>
      </c>
      <c r="AK35" s="83">
        <v>1</v>
      </c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E35" s="19">
        <f t="shared" si="4"/>
        <v>22</v>
      </c>
      <c r="DF35" s="19" t="str">
        <f t="shared" si="5"/>
        <v/>
      </c>
    </row>
    <row r="36" spans="1:110" x14ac:dyDescent="0.3">
      <c r="A36" s="19"/>
      <c r="B36" s="6">
        <f t="shared" si="7"/>
        <v>15</v>
      </c>
      <c r="C36" s="6"/>
      <c r="D36" s="6"/>
      <c r="E36" s="6">
        <f t="shared" si="3"/>
        <v>14</v>
      </c>
      <c r="F36" s="6" t="str">
        <f t="shared" si="6"/>
        <v>PO19</v>
      </c>
      <c r="G36" s="6" t="s">
        <v>268</v>
      </c>
      <c r="H36" s="6">
        <v>19</v>
      </c>
      <c r="I36" s="3" t="s">
        <v>25</v>
      </c>
      <c r="J36" s="56">
        <v>1</v>
      </c>
      <c r="K36" s="57">
        <v>1</v>
      </c>
      <c r="L36" s="58">
        <v>1</v>
      </c>
      <c r="M36" s="59">
        <v>1</v>
      </c>
      <c r="N36" s="60">
        <v>0</v>
      </c>
      <c r="O36" s="61">
        <v>0</v>
      </c>
      <c r="P36" s="62">
        <v>1</v>
      </c>
      <c r="Q36" s="63">
        <v>0</v>
      </c>
      <c r="R36" s="64">
        <v>1</v>
      </c>
      <c r="S36" s="65">
        <v>1</v>
      </c>
      <c r="T36" s="66">
        <v>0</v>
      </c>
      <c r="U36" s="67">
        <v>1</v>
      </c>
      <c r="V36" s="68">
        <v>0</v>
      </c>
      <c r="W36" s="69">
        <v>1</v>
      </c>
      <c r="X36" s="70">
        <v>0</v>
      </c>
      <c r="Y36" s="71">
        <v>1</v>
      </c>
      <c r="Z36" s="72">
        <v>0</v>
      </c>
      <c r="AA36" s="73">
        <v>0</v>
      </c>
      <c r="AB36" s="74">
        <v>1</v>
      </c>
      <c r="AC36" s="75">
        <v>1</v>
      </c>
      <c r="AD36" s="76">
        <v>0</v>
      </c>
      <c r="AE36" s="77">
        <v>0</v>
      </c>
      <c r="AF36" s="78">
        <v>1</v>
      </c>
      <c r="AG36" s="79">
        <v>0</v>
      </c>
      <c r="AH36" s="80">
        <v>1</v>
      </c>
      <c r="AI36" s="81">
        <v>0</v>
      </c>
      <c r="AJ36" s="82">
        <v>0</v>
      </c>
      <c r="AK36" s="83">
        <v>1</v>
      </c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E36" s="19">
        <f t="shared" si="4"/>
        <v>15</v>
      </c>
      <c r="DF36" s="19" t="str">
        <f t="shared" si="5"/>
        <v/>
      </c>
    </row>
    <row r="37" spans="1:110" x14ac:dyDescent="0.3">
      <c r="A37" s="19"/>
      <c r="B37" s="6">
        <f t="shared" si="7"/>
        <v>9</v>
      </c>
      <c r="C37" s="6"/>
      <c r="D37" s="6"/>
      <c r="E37" s="6">
        <f t="shared" si="3"/>
        <v>20</v>
      </c>
      <c r="F37" s="6" t="str">
        <f t="shared" si="6"/>
        <v>PO20</v>
      </c>
      <c r="G37" s="6" t="s">
        <v>268</v>
      </c>
      <c r="H37" s="6">
        <v>20</v>
      </c>
      <c r="I37" s="3" t="s">
        <v>26</v>
      </c>
      <c r="J37" s="56">
        <v>1</v>
      </c>
      <c r="K37" s="57">
        <v>0</v>
      </c>
      <c r="L37" s="58">
        <v>1</v>
      </c>
      <c r="M37" s="59">
        <v>0</v>
      </c>
      <c r="N37" s="60">
        <v>0</v>
      </c>
      <c r="O37" s="61">
        <v>0</v>
      </c>
      <c r="P37" s="62">
        <v>1</v>
      </c>
      <c r="Q37" s="63">
        <v>0</v>
      </c>
      <c r="R37" s="64">
        <v>0</v>
      </c>
      <c r="S37" s="65">
        <v>0</v>
      </c>
      <c r="T37" s="66">
        <v>0</v>
      </c>
      <c r="U37" s="67">
        <v>0</v>
      </c>
      <c r="V37" s="68">
        <v>0</v>
      </c>
      <c r="W37" s="69">
        <v>1</v>
      </c>
      <c r="X37" s="70">
        <v>0</v>
      </c>
      <c r="Y37" s="71">
        <v>1</v>
      </c>
      <c r="Z37" s="72">
        <v>0</v>
      </c>
      <c r="AA37" s="73">
        <v>0</v>
      </c>
      <c r="AB37" s="74">
        <v>0</v>
      </c>
      <c r="AC37" s="75">
        <v>1</v>
      </c>
      <c r="AD37" s="76">
        <v>0</v>
      </c>
      <c r="AE37" s="77">
        <v>0</v>
      </c>
      <c r="AF37" s="78">
        <v>1</v>
      </c>
      <c r="AG37" s="79">
        <v>0</v>
      </c>
      <c r="AH37" s="80">
        <v>1</v>
      </c>
      <c r="AI37" s="81">
        <v>0</v>
      </c>
      <c r="AJ37" s="82">
        <v>0</v>
      </c>
      <c r="AK37" s="83">
        <v>1</v>
      </c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E37" s="19">
        <f t="shared" si="4"/>
        <v>9</v>
      </c>
      <c r="DF37" s="19" t="str">
        <f t="shared" si="5"/>
        <v/>
      </c>
    </row>
    <row r="38" spans="1:110" x14ac:dyDescent="0.3">
      <c r="A38" s="19"/>
      <c r="B38" s="6">
        <f t="shared" si="7"/>
        <v>11</v>
      </c>
      <c r="C38" s="6"/>
      <c r="D38" s="6"/>
      <c r="E38" s="6">
        <f t="shared" si="3"/>
        <v>18</v>
      </c>
      <c r="F38" s="6" t="str">
        <f t="shared" si="6"/>
        <v>PO21</v>
      </c>
      <c r="G38" s="6" t="s">
        <v>268</v>
      </c>
      <c r="H38" s="6">
        <v>21</v>
      </c>
      <c r="I38" s="3" t="s">
        <v>29</v>
      </c>
      <c r="J38" s="56">
        <v>1</v>
      </c>
      <c r="K38" s="57">
        <v>1</v>
      </c>
      <c r="L38" s="58">
        <v>0</v>
      </c>
      <c r="M38" s="59">
        <v>0</v>
      </c>
      <c r="N38" s="60">
        <v>0</v>
      </c>
      <c r="O38" s="61">
        <v>1</v>
      </c>
      <c r="P38" s="62">
        <v>1</v>
      </c>
      <c r="Q38" s="63">
        <v>0</v>
      </c>
      <c r="R38" s="64">
        <v>0</v>
      </c>
      <c r="S38" s="65">
        <v>1</v>
      </c>
      <c r="T38" s="66">
        <v>0</v>
      </c>
      <c r="U38" s="67">
        <v>0</v>
      </c>
      <c r="V38" s="68">
        <v>0</v>
      </c>
      <c r="W38" s="69">
        <v>1</v>
      </c>
      <c r="X38" s="70">
        <v>1</v>
      </c>
      <c r="Y38" s="71">
        <v>1</v>
      </c>
      <c r="Z38" s="72">
        <v>0</v>
      </c>
      <c r="AA38" s="73">
        <v>0</v>
      </c>
      <c r="AB38" s="74">
        <v>1</v>
      </c>
      <c r="AC38" s="75">
        <v>0</v>
      </c>
      <c r="AD38" s="76">
        <v>0</v>
      </c>
      <c r="AE38" s="77">
        <v>0</v>
      </c>
      <c r="AF38" s="78">
        <v>0</v>
      </c>
      <c r="AG38" s="79">
        <v>1</v>
      </c>
      <c r="AH38" s="80">
        <v>1</v>
      </c>
      <c r="AI38" s="81">
        <v>0</v>
      </c>
      <c r="AJ38" s="82">
        <v>0</v>
      </c>
      <c r="AK38" s="83">
        <v>0</v>
      </c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E38" s="19">
        <f t="shared" si="4"/>
        <v>11</v>
      </c>
      <c r="DF38" s="19" t="str">
        <f t="shared" si="5"/>
        <v/>
      </c>
    </row>
    <row r="39" spans="1:110" x14ac:dyDescent="0.3">
      <c r="A39" s="19"/>
      <c r="B39" s="6">
        <f t="shared" si="7"/>
        <v>12</v>
      </c>
      <c r="C39" s="6"/>
      <c r="D39" s="6"/>
      <c r="E39" s="6">
        <f t="shared" si="3"/>
        <v>17</v>
      </c>
      <c r="F39" s="6" t="str">
        <f t="shared" si="6"/>
        <v>PO22</v>
      </c>
      <c r="G39" s="6" t="s">
        <v>268</v>
      </c>
      <c r="H39" s="6">
        <v>22</v>
      </c>
      <c r="I39" s="3" t="s">
        <v>31</v>
      </c>
      <c r="J39" s="56">
        <v>0</v>
      </c>
      <c r="K39" s="57">
        <v>0</v>
      </c>
      <c r="L39" s="58">
        <v>1</v>
      </c>
      <c r="M39" s="59">
        <v>0</v>
      </c>
      <c r="N39" s="60">
        <v>0</v>
      </c>
      <c r="O39" s="61">
        <v>0</v>
      </c>
      <c r="P39" s="62">
        <v>1</v>
      </c>
      <c r="Q39" s="63">
        <v>0</v>
      </c>
      <c r="R39" s="64">
        <v>1</v>
      </c>
      <c r="S39" s="65">
        <v>1</v>
      </c>
      <c r="T39" s="66">
        <v>0</v>
      </c>
      <c r="U39" s="67">
        <v>0</v>
      </c>
      <c r="V39" s="68">
        <v>0</v>
      </c>
      <c r="W39" s="69">
        <v>0</v>
      </c>
      <c r="X39" s="70">
        <v>1</v>
      </c>
      <c r="Y39" s="71">
        <v>1</v>
      </c>
      <c r="Z39" s="72">
        <v>1</v>
      </c>
      <c r="AA39" s="73">
        <v>0</v>
      </c>
      <c r="AB39" s="74">
        <v>0</v>
      </c>
      <c r="AC39" s="75">
        <v>1</v>
      </c>
      <c r="AD39" s="76">
        <v>0</v>
      </c>
      <c r="AE39" s="77">
        <v>1</v>
      </c>
      <c r="AF39" s="78">
        <v>1</v>
      </c>
      <c r="AG39" s="79">
        <v>0</v>
      </c>
      <c r="AH39" s="80">
        <v>1</v>
      </c>
      <c r="AI39" s="81">
        <v>0</v>
      </c>
      <c r="AJ39" s="82">
        <v>0</v>
      </c>
      <c r="AK39" s="83">
        <v>1</v>
      </c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E39" s="19">
        <f t="shared" si="4"/>
        <v>12</v>
      </c>
      <c r="DF39" s="19" t="str">
        <f t="shared" si="5"/>
        <v/>
      </c>
    </row>
    <row r="40" spans="1:110" x14ac:dyDescent="0.3">
      <c r="A40" s="19"/>
      <c r="B40" s="6">
        <f t="shared" si="7"/>
        <v>2</v>
      </c>
      <c r="C40" s="6"/>
      <c r="D40" s="6"/>
      <c r="E40" s="6">
        <f t="shared" si="3"/>
        <v>27</v>
      </c>
      <c r="F40" s="6" t="str">
        <f t="shared" si="6"/>
        <v>PO23</v>
      </c>
      <c r="G40" s="6" t="s">
        <v>268</v>
      </c>
      <c r="H40" s="6">
        <v>23</v>
      </c>
      <c r="I40" s="3" t="s">
        <v>32</v>
      </c>
      <c r="J40" s="56">
        <v>1</v>
      </c>
      <c r="K40" s="57">
        <v>0</v>
      </c>
      <c r="L40" s="58">
        <v>0</v>
      </c>
      <c r="M40" s="59">
        <v>0</v>
      </c>
      <c r="N40" s="60">
        <v>0</v>
      </c>
      <c r="O40" s="61">
        <v>0</v>
      </c>
      <c r="P40" s="62">
        <v>0</v>
      </c>
      <c r="Q40" s="63">
        <v>0</v>
      </c>
      <c r="R40" s="64">
        <v>0</v>
      </c>
      <c r="S40" s="65">
        <v>1</v>
      </c>
      <c r="T40" s="66">
        <v>0</v>
      </c>
      <c r="U40" s="67">
        <v>0</v>
      </c>
      <c r="V40" s="68">
        <v>0</v>
      </c>
      <c r="W40" s="69">
        <v>0</v>
      </c>
      <c r="X40" s="70">
        <v>0</v>
      </c>
      <c r="Y40" s="71">
        <v>0</v>
      </c>
      <c r="Z40" s="72">
        <v>0</v>
      </c>
      <c r="AA40" s="73">
        <v>0</v>
      </c>
      <c r="AB40" s="74">
        <v>0</v>
      </c>
      <c r="AC40" s="75">
        <v>0</v>
      </c>
      <c r="AD40" s="76">
        <v>0</v>
      </c>
      <c r="AE40" s="77">
        <v>0</v>
      </c>
      <c r="AF40" s="78">
        <v>0</v>
      </c>
      <c r="AG40" s="79">
        <v>0</v>
      </c>
      <c r="AH40" s="80">
        <v>0</v>
      </c>
      <c r="AI40" s="81">
        <v>0</v>
      </c>
      <c r="AJ40" s="82">
        <v>0</v>
      </c>
      <c r="AK40" s="83">
        <v>0</v>
      </c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E40" s="19">
        <f t="shared" si="4"/>
        <v>2</v>
      </c>
      <c r="DF40" s="19" t="str">
        <f t="shared" si="5"/>
        <v/>
      </c>
    </row>
    <row r="41" spans="1:110" x14ac:dyDescent="0.3">
      <c r="A41" s="19"/>
      <c r="B41" s="6">
        <f t="shared" si="7"/>
        <v>0</v>
      </c>
      <c r="C41" s="6"/>
      <c r="D41" s="6"/>
      <c r="E41" s="6">
        <f t="shared" si="3"/>
        <v>29</v>
      </c>
      <c r="F41" s="6" t="str">
        <f t="shared" si="6"/>
        <v>PO24</v>
      </c>
      <c r="G41" s="6" t="s">
        <v>268</v>
      </c>
      <c r="H41" s="6">
        <v>24</v>
      </c>
      <c r="I41" s="3" t="s">
        <v>33</v>
      </c>
      <c r="J41" s="56">
        <v>0</v>
      </c>
      <c r="K41" s="57">
        <v>0</v>
      </c>
      <c r="L41" s="58">
        <v>0</v>
      </c>
      <c r="M41" s="59">
        <v>0</v>
      </c>
      <c r="N41" s="60">
        <v>0</v>
      </c>
      <c r="O41" s="61">
        <v>0</v>
      </c>
      <c r="P41" s="62">
        <v>0</v>
      </c>
      <c r="Q41" s="63">
        <v>0</v>
      </c>
      <c r="R41" s="64">
        <v>0</v>
      </c>
      <c r="S41" s="65">
        <v>0</v>
      </c>
      <c r="T41" s="66">
        <v>0</v>
      </c>
      <c r="U41" s="67">
        <v>0</v>
      </c>
      <c r="V41" s="68">
        <v>0</v>
      </c>
      <c r="W41" s="69">
        <v>0</v>
      </c>
      <c r="X41" s="70">
        <v>0</v>
      </c>
      <c r="Y41" s="71">
        <v>0</v>
      </c>
      <c r="Z41" s="72">
        <v>0</v>
      </c>
      <c r="AA41" s="73">
        <v>0</v>
      </c>
      <c r="AB41" s="74">
        <v>0</v>
      </c>
      <c r="AC41" s="75">
        <v>0</v>
      </c>
      <c r="AD41" s="76">
        <v>0</v>
      </c>
      <c r="AE41" s="77">
        <v>0</v>
      </c>
      <c r="AF41" s="78">
        <v>0</v>
      </c>
      <c r="AG41" s="79">
        <v>0</v>
      </c>
      <c r="AH41" s="80">
        <v>0</v>
      </c>
      <c r="AI41" s="81">
        <v>0</v>
      </c>
      <c r="AJ41" s="82">
        <v>0</v>
      </c>
      <c r="AK41" s="83">
        <v>0</v>
      </c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E41" s="19">
        <f t="shared" si="4"/>
        <v>0</v>
      </c>
      <c r="DF41" s="19" t="str">
        <f t="shared" si="5"/>
        <v>No Answer</v>
      </c>
    </row>
    <row r="42" spans="1:110" x14ac:dyDescent="0.3">
      <c r="A42" s="19"/>
      <c r="B42" s="6">
        <f t="shared" si="7"/>
        <v>19</v>
      </c>
      <c r="C42" s="6"/>
      <c r="D42" s="6"/>
      <c r="E42" s="6">
        <f t="shared" si="3"/>
        <v>10</v>
      </c>
      <c r="F42" s="6" t="str">
        <f t="shared" si="6"/>
        <v>PO25</v>
      </c>
      <c r="G42" s="6" t="s">
        <v>268</v>
      </c>
      <c r="H42" s="6">
        <v>25</v>
      </c>
      <c r="I42" s="3" t="s">
        <v>440</v>
      </c>
      <c r="J42" s="56">
        <v>1</v>
      </c>
      <c r="K42" s="57">
        <v>1</v>
      </c>
      <c r="L42" s="58">
        <v>1</v>
      </c>
      <c r="M42" s="59">
        <v>1</v>
      </c>
      <c r="N42" s="60">
        <v>0</v>
      </c>
      <c r="O42" s="61">
        <v>0</v>
      </c>
      <c r="P42" s="62">
        <v>1</v>
      </c>
      <c r="Q42" s="63">
        <v>0</v>
      </c>
      <c r="R42" s="64">
        <v>0</v>
      </c>
      <c r="S42" s="65">
        <v>1</v>
      </c>
      <c r="T42" s="66">
        <v>1</v>
      </c>
      <c r="U42" s="67">
        <v>1</v>
      </c>
      <c r="V42" s="68">
        <v>1</v>
      </c>
      <c r="W42" s="69">
        <v>1</v>
      </c>
      <c r="X42" s="70">
        <v>0</v>
      </c>
      <c r="Y42" s="71">
        <v>1</v>
      </c>
      <c r="Z42" s="72">
        <v>0</v>
      </c>
      <c r="AA42" s="73">
        <v>0</v>
      </c>
      <c r="AB42" s="74">
        <v>1</v>
      </c>
      <c r="AC42" s="75">
        <v>1</v>
      </c>
      <c r="AD42" s="76">
        <v>1</v>
      </c>
      <c r="AE42" s="77">
        <v>1</v>
      </c>
      <c r="AF42" s="78">
        <v>1</v>
      </c>
      <c r="AG42" s="79">
        <v>0</v>
      </c>
      <c r="AH42" s="80">
        <v>1</v>
      </c>
      <c r="AI42" s="81">
        <v>1</v>
      </c>
      <c r="AJ42" s="82">
        <v>0</v>
      </c>
      <c r="AK42" s="83">
        <v>1</v>
      </c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E42" s="19">
        <f t="shared" si="4"/>
        <v>19</v>
      </c>
      <c r="DF42" s="19" t="str">
        <f t="shared" si="5"/>
        <v/>
      </c>
    </row>
    <row r="43" spans="1:110" x14ac:dyDescent="0.3">
      <c r="A43" s="19"/>
      <c r="B43" s="6">
        <f t="shared" si="7"/>
        <v>20</v>
      </c>
      <c r="C43" s="6"/>
      <c r="D43" s="6"/>
      <c r="E43" s="6">
        <f t="shared" si="3"/>
        <v>9</v>
      </c>
      <c r="F43" s="6" t="str">
        <f t="shared" si="6"/>
        <v>PO25A</v>
      </c>
      <c r="G43" s="6" t="s">
        <v>268</v>
      </c>
      <c r="H43" s="6" t="s">
        <v>439</v>
      </c>
      <c r="I43" s="3" t="s">
        <v>441</v>
      </c>
      <c r="J43" s="56">
        <v>1</v>
      </c>
      <c r="K43" s="57">
        <v>1</v>
      </c>
      <c r="L43" s="58">
        <v>1</v>
      </c>
      <c r="M43" s="59">
        <v>1</v>
      </c>
      <c r="N43" s="60">
        <v>0</v>
      </c>
      <c r="O43" s="61">
        <v>1</v>
      </c>
      <c r="P43" s="62">
        <v>1</v>
      </c>
      <c r="Q43" s="63">
        <v>0</v>
      </c>
      <c r="R43" s="64">
        <v>1</v>
      </c>
      <c r="S43" s="65">
        <v>1</v>
      </c>
      <c r="T43" s="66">
        <v>0</v>
      </c>
      <c r="U43" s="67">
        <v>1</v>
      </c>
      <c r="V43" s="68">
        <v>1</v>
      </c>
      <c r="W43" s="69">
        <v>1</v>
      </c>
      <c r="X43" s="70">
        <v>1</v>
      </c>
      <c r="Y43" s="71">
        <v>1</v>
      </c>
      <c r="Z43" s="72">
        <v>0</v>
      </c>
      <c r="AA43" s="73">
        <v>0</v>
      </c>
      <c r="AB43" s="74">
        <v>1</v>
      </c>
      <c r="AC43" s="75">
        <v>1</v>
      </c>
      <c r="AD43" s="76">
        <v>1</v>
      </c>
      <c r="AE43" s="77">
        <v>0</v>
      </c>
      <c r="AF43" s="78">
        <v>1</v>
      </c>
      <c r="AG43" s="79">
        <v>0</v>
      </c>
      <c r="AH43" s="80">
        <v>1</v>
      </c>
      <c r="AI43" s="81">
        <v>1</v>
      </c>
      <c r="AJ43" s="82">
        <v>0</v>
      </c>
      <c r="AK43" s="83">
        <v>1</v>
      </c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E43" s="19">
        <f t="shared" si="4"/>
        <v>20</v>
      </c>
      <c r="DF43" s="19" t="str">
        <f t="shared" si="5"/>
        <v/>
      </c>
    </row>
    <row r="44" spans="1:110" x14ac:dyDescent="0.3">
      <c r="A44" s="19"/>
      <c r="B44" s="6">
        <f t="shared" si="7"/>
        <v>15</v>
      </c>
      <c r="C44" s="6"/>
      <c r="D44" s="6"/>
      <c r="E44" s="6">
        <f t="shared" si="3"/>
        <v>14</v>
      </c>
      <c r="F44" s="6" t="str">
        <f t="shared" si="6"/>
        <v>PO28</v>
      </c>
      <c r="G44" s="6" t="s">
        <v>268</v>
      </c>
      <c r="H44" s="6">
        <v>28</v>
      </c>
      <c r="I44" s="89" t="s">
        <v>34</v>
      </c>
      <c r="J44" s="56">
        <v>1</v>
      </c>
      <c r="K44" s="57">
        <v>0</v>
      </c>
      <c r="L44" s="58">
        <v>1</v>
      </c>
      <c r="M44" s="59">
        <v>0</v>
      </c>
      <c r="N44" s="60">
        <v>0</v>
      </c>
      <c r="O44" s="61">
        <v>0</v>
      </c>
      <c r="P44" s="62">
        <v>1</v>
      </c>
      <c r="Q44" s="63">
        <v>0</v>
      </c>
      <c r="R44" s="64">
        <v>1</v>
      </c>
      <c r="S44" s="65">
        <v>1</v>
      </c>
      <c r="T44" s="66">
        <v>0</v>
      </c>
      <c r="U44" s="67">
        <v>0</v>
      </c>
      <c r="V44" s="68">
        <v>0</v>
      </c>
      <c r="W44" s="69">
        <v>1</v>
      </c>
      <c r="X44" s="70">
        <v>0</v>
      </c>
      <c r="Y44" s="71">
        <v>1</v>
      </c>
      <c r="Z44" s="72">
        <v>0</v>
      </c>
      <c r="AA44" s="73">
        <v>0</v>
      </c>
      <c r="AB44" s="74">
        <v>1</v>
      </c>
      <c r="AC44" s="75">
        <v>1</v>
      </c>
      <c r="AD44" s="76">
        <v>1</v>
      </c>
      <c r="AE44" s="77">
        <v>1</v>
      </c>
      <c r="AF44" s="78">
        <v>1</v>
      </c>
      <c r="AG44" s="79">
        <v>0</v>
      </c>
      <c r="AH44" s="80">
        <v>1</v>
      </c>
      <c r="AI44" s="81">
        <v>0</v>
      </c>
      <c r="AJ44" s="82">
        <v>1</v>
      </c>
      <c r="AK44" s="83">
        <v>1</v>
      </c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E44" s="19">
        <f t="shared" si="4"/>
        <v>15</v>
      </c>
      <c r="DF44" s="19" t="str">
        <f t="shared" si="5"/>
        <v/>
      </c>
    </row>
    <row r="45" spans="1:110" x14ac:dyDescent="0.3">
      <c r="A45" s="19"/>
      <c r="B45" s="6">
        <f t="shared" si="7"/>
        <v>0</v>
      </c>
      <c r="C45" s="6"/>
      <c r="D45" s="6"/>
      <c r="E45" s="6">
        <f t="shared" si="3"/>
        <v>29</v>
      </c>
      <c r="F45" s="6" t="str">
        <f t="shared" si="6"/>
        <v/>
      </c>
      <c r="G45" s="6"/>
      <c r="H45" s="6"/>
      <c r="I45" s="3" t="s">
        <v>37</v>
      </c>
      <c r="J45" s="56"/>
      <c r="K45" s="57"/>
      <c r="L45" s="58"/>
      <c r="M45" s="59"/>
      <c r="N45" s="60"/>
      <c r="O45" s="61"/>
      <c r="P45" s="62"/>
      <c r="Q45" s="63"/>
      <c r="R45" s="64"/>
      <c r="S45" s="65"/>
      <c r="T45" s="66"/>
      <c r="U45" s="67"/>
      <c r="V45" s="68"/>
      <c r="W45" s="69"/>
      <c r="X45" s="70"/>
      <c r="Y45" s="71"/>
      <c r="Z45" s="72"/>
      <c r="AA45" s="73"/>
      <c r="AB45" s="74"/>
      <c r="AC45" s="75"/>
      <c r="AD45" s="76"/>
      <c r="AE45" s="77"/>
      <c r="AF45" s="78"/>
      <c r="AG45" s="79"/>
      <c r="AH45" s="80"/>
      <c r="AI45" s="81"/>
      <c r="AJ45" s="82"/>
      <c r="AK45" s="83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E45" s="19">
        <f t="shared" si="4"/>
        <v>0</v>
      </c>
      <c r="DF45" s="19" t="str">
        <f t="shared" si="5"/>
        <v/>
      </c>
    </row>
    <row r="46" spans="1:110" x14ac:dyDescent="0.3">
      <c r="A46" s="19"/>
      <c r="B46" s="6">
        <f t="shared" si="7"/>
        <v>13</v>
      </c>
      <c r="C46" s="6"/>
      <c r="D46" s="6"/>
      <c r="E46" s="6">
        <f t="shared" si="3"/>
        <v>16</v>
      </c>
      <c r="F46" s="6" t="str">
        <f t="shared" si="6"/>
        <v>CL1</v>
      </c>
      <c r="G46" s="6" t="s">
        <v>269</v>
      </c>
      <c r="H46" s="6">
        <v>1</v>
      </c>
      <c r="I46" s="3" t="s">
        <v>38</v>
      </c>
      <c r="J46" s="56">
        <v>1</v>
      </c>
      <c r="K46" s="57">
        <v>0</v>
      </c>
      <c r="L46" s="58">
        <v>1</v>
      </c>
      <c r="M46" s="59">
        <v>0</v>
      </c>
      <c r="N46" s="60">
        <v>0</v>
      </c>
      <c r="O46" s="61">
        <v>1</v>
      </c>
      <c r="P46" s="62">
        <v>0</v>
      </c>
      <c r="Q46" s="63">
        <v>0</v>
      </c>
      <c r="R46" s="64">
        <v>0</v>
      </c>
      <c r="S46" s="65">
        <v>1</v>
      </c>
      <c r="T46" s="66">
        <v>0</v>
      </c>
      <c r="U46" s="67">
        <v>1</v>
      </c>
      <c r="V46" s="68">
        <v>0</v>
      </c>
      <c r="W46" s="69">
        <v>1</v>
      </c>
      <c r="X46" s="70">
        <v>1</v>
      </c>
      <c r="Y46" s="71">
        <v>1</v>
      </c>
      <c r="Z46" s="72">
        <v>0</v>
      </c>
      <c r="AA46" s="73">
        <v>0</v>
      </c>
      <c r="AB46" s="74">
        <v>1</v>
      </c>
      <c r="AC46" s="75">
        <v>0</v>
      </c>
      <c r="AD46" s="76">
        <v>0</v>
      </c>
      <c r="AE46" s="77">
        <v>1</v>
      </c>
      <c r="AF46" s="78">
        <v>1</v>
      </c>
      <c r="AG46" s="79">
        <v>0</v>
      </c>
      <c r="AH46" s="80">
        <v>0</v>
      </c>
      <c r="AI46" s="81">
        <v>1</v>
      </c>
      <c r="AJ46" s="82">
        <v>1</v>
      </c>
      <c r="AK46" s="83">
        <v>0</v>
      </c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E46" s="19">
        <f t="shared" si="4"/>
        <v>13</v>
      </c>
      <c r="DF46" s="19" t="str">
        <f t="shared" si="5"/>
        <v/>
      </c>
    </row>
    <row r="47" spans="1:110" x14ac:dyDescent="0.3">
      <c r="A47" s="19"/>
      <c r="B47" s="6">
        <f t="shared" si="7"/>
        <v>11</v>
      </c>
      <c r="C47" s="6"/>
      <c r="D47" s="6"/>
      <c r="E47" s="6">
        <f t="shared" si="3"/>
        <v>18</v>
      </c>
      <c r="F47" s="6" t="str">
        <f t="shared" si="6"/>
        <v>CL2</v>
      </c>
      <c r="G47" s="6" t="s">
        <v>269</v>
      </c>
      <c r="H47" s="6">
        <v>2</v>
      </c>
      <c r="I47" s="3" t="s">
        <v>39</v>
      </c>
      <c r="J47" s="56">
        <v>1</v>
      </c>
      <c r="K47" s="57">
        <v>0</v>
      </c>
      <c r="L47" s="58">
        <v>1</v>
      </c>
      <c r="M47" s="59">
        <v>0</v>
      </c>
      <c r="N47" s="60">
        <v>0</v>
      </c>
      <c r="O47" s="61">
        <v>0</v>
      </c>
      <c r="P47" s="62">
        <v>0</v>
      </c>
      <c r="Q47" s="63">
        <v>0</v>
      </c>
      <c r="R47" s="64">
        <v>1</v>
      </c>
      <c r="S47" s="65">
        <v>0</v>
      </c>
      <c r="T47" s="66">
        <v>0</v>
      </c>
      <c r="U47" s="67">
        <v>1</v>
      </c>
      <c r="V47" s="68">
        <v>0</v>
      </c>
      <c r="W47" s="69">
        <v>1</v>
      </c>
      <c r="X47" s="70">
        <v>1</v>
      </c>
      <c r="Y47" s="71">
        <v>1</v>
      </c>
      <c r="Z47" s="72">
        <v>0</v>
      </c>
      <c r="AA47" s="73">
        <v>0</v>
      </c>
      <c r="AB47" s="74">
        <v>0</v>
      </c>
      <c r="AC47" s="75">
        <v>0</v>
      </c>
      <c r="AD47" s="76">
        <v>0</v>
      </c>
      <c r="AE47" s="77">
        <v>1</v>
      </c>
      <c r="AF47" s="78">
        <v>1</v>
      </c>
      <c r="AG47" s="79">
        <v>0</v>
      </c>
      <c r="AH47" s="80">
        <v>0</v>
      </c>
      <c r="AI47" s="81">
        <v>1</v>
      </c>
      <c r="AJ47" s="82">
        <v>1</v>
      </c>
      <c r="AK47" s="83">
        <v>0</v>
      </c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E47" s="19">
        <f t="shared" si="4"/>
        <v>11</v>
      </c>
      <c r="DF47" s="19" t="str">
        <f t="shared" si="5"/>
        <v/>
      </c>
    </row>
    <row r="48" spans="1:110" x14ac:dyDescent="0.3">
      <c r="A48" s="19"/>
      <c r="B48" s="6">
        <f t="shared" si="7"/>
        <v>17</v>
      </c>
      <c r="C48" s="6"/>
      <c r="D48" s="6"/>
      <c r="E48" s="6">
        <f t="shared" si="3"/>
        <v>12</v>
      </c>
      <c r="F48" s="6" t="str">
        <f t="shared" si="6"/>
        <v>CL4</v>
      </c>
      <c r="G48" s="6" t="s">
        <v>269</v>
      </c>
      <c r="H48" s="6">
        <v>4</v>
      </c>
      <c r="I48" s="3" t="s">
        <v>40</v>
      </c>
      <c r="J48" s="56">
        <v>1</v>
      </c>
      <c r="K48" s="57">
        <v>1</v>
      </c>
      <c r="L48" s="58">
        <v>1</v>
      </c>
      <c r="M48" s="59">
        <v>1</v>
      </c>
      <c r="N48" s="60">
        <v>0</v>
      </c>
      <c r="O48" s="61">
        <v>0</v>
      </c>
      <c r="P48" s="62">
        <v>1</v>
      </c>
      <c r="Q48" s="63">
        <v>1</v>
      </c>
      <c r="R48" s="64">
        <v>0</v>
      </c>
      <c r="S48" s="65">
        <v>1</v>
      </c>
      <c r="T48" s="66">
        <v>0</v>
      </c>
      <c r="U48" s="67">
        <v>0</v>
      </c>
      <c r="V48" s="68">
        <v>0</v>
      </c>
      <c r="W48" s="69">
        <v>1</v>
      </c>
      <c r="X48" s="70">
        <v>1</v>
      </c>
      <c r="Y48" s="71">
        <v>1</v>
      </c>
      <c r="Z48" s="72">
        <v>0</v>
      </c>
      <c r="AA48" s="73">
        <v>0</v>
      </c>
      <c r="AB48" s="74">
        <v>1</v>
      </c>
      <c r="AC48" s="75">
        <v>0</v>
      </c>
      <c r="AD48" s="76">
        <v>1</v>
      </c>
      <c r="AE48" s="77">
        <v>1</v>
      </c>
      <c r="AF48" s="78">
        <v>1</v>
      </c>
      <c r="AG48" s="79">
        <v>0</v>
      </c>
      <c r="AH48" s="80">
        <v>1</v>
      </c>
      <c r="AI48" s="81">
        <v>1</v>
      </c>
      <c r="AJ48" s="82">
        <v>0</v>
      </c>
      <c r="AK48" s="83">
        <v>1</v>
      </c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E48" s="19">
        <f t="shared" si="4"/>
        <v>17</v>
      </c>
      <c r="DF48" s="19" t="str">
        <f t="shared" si="5"/>
        <v/>
      </c>
    </row>
    <row r="49" spans="1:110" x14ac:dyDescent="0.3">
      <c r="A49" s="19"/>
      <c r="B49" s="6">
        <f t="shared" si="7"/>
        <v>16</v>
      </c>
      <c r="C49" s="6"/>
      <c r="D49" s="6"/>
      <c r="E49" s="6">
        <f t="shared" si="3"/>
        <v>13</v>
      </c>
      <c r="F49" s="6" t="str">
        <f t="shared" si="6"/>
        <v>CL4A</v>
      </c>
      <c r="G49" s="6" t="s">
        <v>269</v>
      </c>
      <c r="H49" s="6" t="s">
        <v>327</v>
      </c>
      <c r="I49" s="3" t="s">
        <v>326</v>
      </c>
      <c r="J49" s="56">
        <v>1</v>
      </c>
      <c r="K49" s="57">
        <v>1</v>
      </c>
      <c r="L49" s="58">
        <v>1</v>
      </c>
      <c r="M49" s="59">
        <v>0</v>
      </c>
      <c r="N49" s="60">
        <v>0</v>
      </c>
      <c r="O49" s="61">
        <v>0</v>
      </c>
      <c r="P49" s="62">
        <v>1</v>
      </c>
      <c r="Q49" s="63">
        <v>1</v>
      </c>
      <c r="R49" s="64">
        <v>0</v>
      </c>
      <c r="S49" s="65">
        <v>1</v>
      </c>
      <c r="T49" s="66">
        <v>0</v>
      </c>
      <c r="U49" s="67">
        <v>0</v>
      </c>
      <c r="V49" s="68">
        <v>0</v>
      </c>
      <c r="W49" s="69">
        <v>1</v>
      </c>
      <c r="X49" s="70">
        <v>1</v>
      </c>
      <c r="Y49" s="71">
        <v>1</v>
      </c>
      <c r="Z49" s="72">
        <v>0</v>
      </c>
      <c r="AA49" s="73">
        <v>0</v>
      </c>
      <c r="AB49" s="74">
        <v>1</v>
      </c>
      <c r="AC49" s="75">
        <v>0</v>
      </c>
      <c r="AD49" s="76">
        <v>1</v>
      </c>
      <c r="AE49" s="77">
        <v>1</v>
      </c>
      <c r="AF49" s="78">
        <v>1</v>
      </c>
      <c r="AG49" s="79">
        <v>0</v>
      </c>
      <c r="AH49" s="80">
        <v>1</v>
      </c>
      <c r="AI49" s="81">
        <v>1</v>
      </c>
      <c r="AJ49" s="82">
        <v>0</v>
      </c>
      <c r="AK49" s="83">
        <v>1</v>
      </c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E49" s="19">
        <f t="shared" si="4"/>
        <v>16</v>
      </c>
      <c r="DF49" s="19" t="str">
        <f t="shared" si="5"/>
        <v/>
      </c>
    </row>
    <row r="50" spans="1:110" x14ac:dyDescent="0.3">
      <c r="A50" s="19"/>
      <c r="B50" s="6">
        <f t="shared" si="7"/>
        <v>12</v>
      </c>
      <c r="C50" s="6"/>
      <c r="D50" s="6"/>
      <c r="E50" s="6">
        <f t="shared" si="3"/>
        <v>17</v>
      </c>
      <c r="F50" s="6" t="str">
        <f t="shared" si="6"/>
        <v>CL5</v>
      </c>
      <c r="G50" s="6" t="s">
        <v>269</v>
      </c>
      <c r="H50" s="6">
        <v>5</v>
      </c>
      <c r="I50" s="3" t="s">
        <v>41</v>
      </c>
      <c r="J50" s="56">
        <v>1</v>
      </c>
      <c r="K50" s="57">
        <v>1</v>
      </c>
      <c r="L50" s="58">
        <v>1</v>
      </c>
      <c r="M50" s="59">
        <v>0</v>
      </c>
      <c r="N50" s="60">
        <v>0</v>
      </c>
      <c r="O50" s="61">
        <v>0</v>
      </c>
      <c r="P50" s="62">
        <v>0</v>
      </c>
      <c r="Q50" s="63">
        <v>0</v>
      </c>
      <c r="R50" s="64">
        <v>0</v>
      </c>
      <c r="S50" s="65">
        <v>1</v>
      </c>
      <c r="T50" s="66">
        <v>0</v>
      </c>
      <c r="U50" s="67">
        <v>0</v>
      </c>
      <c r="V50" s="68">
        <v>0</v>
      </c>
      <c r="W50" s="69">
        <v>1</v>
      </c>
      <c r="X50" s="70">
        <v>1</v>
      </c>
      <c r="Y50" s="71">
        <v>1</v>
      </c>
      <c r="Z50" s="72">
        <v>0</v>
      </c>
      <c r="AA50" s="73">
        <v>0</v>
      </c>
      <c r="AB50" s="74">
        <v>0</v>
      </c>
      <c r="AC50" s="75">
        <v>0</v>
      </c>
      <c r="AD50" s="76">
        <v>0</v>
      </c>
      <c r="AE50" s="77">
        <v>1</v>
      </c>
      <c r="AF50" s="78">
        <v>1</v>
      </c>
      <c r="AG50" s="79">
        <v>0</v>
      </c>
      <c r="AH50" s="80">
        <v>1</v>
      </c>
      <c r="AI50" s="81">
        <v>1</v>
      </c>
      <c r="AJ50" s="82">
        <v>0</v>
      </c>
      <c r="AK50" s="83">
        <v>1</v>
      </c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E50" s="19">
        <f t="shared" si="4"/>
        <v>12</v>
      </c>
      <c r="DF50" s="19" t="str">
        <f t="shared" si="5"/>
        <v/>
      </c>
    </row>
    <row r="51" spans="1:110" x14ac:dyDescent="0.3">
      <c r="A51" s="19"/>
      <c r="B51" s="6">
        <f t="shared" si="7"/>
        <v>10</v>
      </c>
      <c r="C51" s="6"/>
      <c r="D51" s="6"/>
      <c r="E51" s="6">
        <f t="shared" si="3"/>
        <v>19</v>
      </c>
      <c r="F51" s="6" t="str">
        <f t="shared" si="6"/>
        <v>CL6</v>
      </c>
      <c r="G51" s="6" t="s">
        <v>269</v>
      </c>
      <c r="H51" s="6">
        <v>6</v>
      </c>
      <c r="I51" s="3" t="s">
        <v>42</v>
      </c>
      <c r="J51" s="56">
        <v>1</v>
      </c>
      <c r="K51" s="57">
        <v>1</v>
      </c>
      <c r="L51" s="58">
        <v>1</v>
      </c>
      <c r="M51" s="59">
        <v>1</v>
      </c>
      <c r="N51" s="60">
        <v>0</v>
      </c>
      <c r="O51" s="61">
        <v>0</v>
      </c>
      <c r="P51" s="62">
        <v>0</v>
      </c>
      <c r="Q51" s="63">
        <v>0</v>
      </c>
      <c r="R51" s="64">
        <v>0</v>
      </c>
      <c r="S51" s="65">
        <v>0</v>
      </c>
      <c r="T51" s="66">
        <v>0</v>
      </c>
      <c r="U51" s="67">
        <v>1</v>
      </c>
      <c r="V51" s="68">
        <v>0</v>
      </c>
      <c r="W51" s="69">
        <v>1</v>
      </c>
      <c r="X51" s="70">
        <v>0</v>
      </c>
      <c r="Y51" s="71">
        <v>0</v>
      </c>
      <c r="Z51" s="72">
        <v>0</v>
      </c>
      <c r="AA51" s="73">
        <v>0</v>
      </c>
      <c r="AB51" s="74">
        <v>0</v>
      </c>
      <c r="AC51" s="75">
        <v>1</v>
      </c>
      <c r="AD51" s="76">
        <v>1</v>
      </c>
      <c r="AE51" s="77">
        <v>0</v>
      </c>
      <c r="AF51" s="78">
        <v>1</v>
      </c>
      <c r="AG51" s="79">
        <v>0</v>
      </c>
      <c r="AH51" s="80">
        <v>0</v>
      </c>
      <c r="AI51" s="81">
        <v>0</v>
      </c>
      <c r="AJ51" s="82">
        <v>0</v>
      </c>
      <c r="AK51" s="83">
        <v>1</v>
      </c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E51" s="19">
        <f t="shared" si="4"/>
        <v>10</v>
      </c>
      <c r="DF51" s="19" t="str">
        <f t="shared" si="5"/>
        <v/>
      </c>
    </row>
    <row r="52" spans="1:110" x14ac:dyDescent="0.3">
      <c r="A52" s="19"/>
      <c r="B52" s="6">
        <f t="shared" si="7"/>
        <v>18</v>
      </c>
      <c r="C52" s="6"/>
      <c r="D52" s="6"/>
      <c r="E52" s="6">
        <f t="shared" si="3"/>
        <v>11</v>
      </c>
      <c r="F52" s="6" t="str">
        <f t="shared" si="6"/>
        <v>CL8</v>
      </c>
      <c r="G52" s="6" t="s">
        <v>269</v>
      </c>
      <c r="H52" s="6">
        <v>8</v>
      </c>
      <c r="I52" s="3" t="s">
        <v>43</v>
      </c>
      <c r="J52" s="56">
        <v>1</v>
      </c>
      <c r="K52" s="57">
        <v>1</v>
      </c>
      <c r="L52" s="58">
        <v>1</v>
      </c>
      <c r="M52" s="59">
        <v>1</v>
      </c>
      <c r="N52" s="60">
        <v>0</v>
      </c>
      <c r="O52" s="61">
        <v>1</v>
      </c>
      <c r="P52" s="62">
        <v>1</v>
      </c>
      <c r="Q52" s="63">
        <v>0</v>
      </c>
      <c r="R52" s="64">
        <v>1</v>
      </c>
      <c r="S52" s="65">
        <v>1</v>
      </c>
      <c r="T52" s="66">
        <v>0</v>
      </c>
      <c r="U52" s="67">
        <v>1</v>
      </c>
      <c r="V52" s="68">
        <v>0</v>
      </c>
      <c r="W52" s="69">
        <v>1</v>
      </c>
      <c r="X52" s="70">
        <v>0</v>
      </c>
      <c r="Y52" s="71">
        <v>1</v>
      </c>
      <c r="Z52" s="72">
        <v>0</v>
      </c>
      <c r="AA52" s="73">
        <v>0</v>
      </c>
      <c r="AB52" s="74">
        <v>1</v>
      </c>
      <c r="AC52" s="75">
        <v>0</v>
      </c>
      <c r="AD52" s="76">
        <v>0</v>
      </c>
      <c r="AE52" s="77">
        <v>1</v>
      </c>
      <c r="AF52" s="78">
        <v>1</v>
      </c>
      <c r="AG52" s="79">
        <v>1</v>
      </c>
      <c r="AH52" s="80">
        <v>1</v>
      </c>
      <c r="AI52" s="81">
        <v>1</v>
      </c>
      <c r="AJ52" s="82">
        <v>0</v>
      </c>
      <c r="AK52" s="83">
        <v>1</v>
      </c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E52" s="19">
        <f t="shared" si="4"/>
        <v>18</v>
      </c>
      <c r="DF52" s="19" t="str">
        <f t="shared" si="5"/>
        <v/>
      </c>
    </row>
    <row r="53" spans="1:110" x14ac:dyDescent="0.3">
      <c r="A53" s="19"/>
      <c r="B53" s="6">
        <f t="shared" si="7"/>
        <v>16</v>
      </c>
      <c r="C53" s="6"/>
      <c r="D53" s="6"/>
      <c r="E53" s="6">
        <f t="shared" si="3"/>
        <v>13</v>
      </c>
      <c r="F53" s="6" t="str">
        <f t="shared" si="6"/>
        <v>CL9</v>
      </c>
      <c r="G53" s="6" t="s">
        <v>269</v>
      </c>
      <c r="H53" s="6">
        <v>9</v>
      </c>
      <c r="I53" s="3" t="s">
        <v>44</v>
      </c>
      <c r="J53" s="56">
        <v>1</v>
      </c>
      <c r="K53" s="57">
        <v>1</v>
      </c>
      <c r="L53" s="58">
        <v>1</v>
      </c>
      <c r="M53" s="59">
        <v>1</v>
      </c>
      <c r="N53" s="60">
        <v>0</v>
      </c>
      <c r="O53" s="61">
        <v>1</v>
      </c>
      <c r="P53" s="62">
        <v>1</v>
      </c>
      <c r="Q53" s="63">
        <v>0</v>
      </c>
      <c r="R53" s="64">
        <v>1</v>
      </c>
      <c r="S53" s="65">
        <v>1</v>
      </c>
      <c r="T53" s="66">
        <v>0</v>
      </c>
      <c r="U53" s="67">
        <v>1</v>
      </c>
      <c r="V53" s="68">
        <v>0</v>
      </c>
      <c r="W53" s="69">
        <v>1</v>
      </c>
      <c r="X53" s="70">
        <v>0</v>
      </c>
      <c r="Y53" s="71">
        <v>1</v>
      </c>
      <c r="Z53" s="72">
        <v>0</v>
      </c>
      <c r="AA53" s="73">
        <v>0</v>
      </c>
      <c r="AB53" s="74">
        <v>0</v>
      </c>
      <c r="AC53" s="75">
        <v>0</v>
      </c>
      <c r="AD53" s="76">
        <v>0</v>
      </c>
      <c r="AE53" s="77">
        <v>1</v>
      </c>
      <c r="AF53" s="78">
        <v>0</v>
      </c>
      <c r="AG53" s="79">
        <v>1</v>
      </c>
      <c r="AH53" s="80">
        <v>1</v>
      </c>
      <c r="AI53" s="81">
        <v>1</v>
      </c>
      <c r="AJ53" s="82">
        <v>0</v>
      </c>
      <c r="AK53" s="83">
        <v>1</v>
      </c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E53" s="19">
        <f t="shared" si="4"/>
        <v>16</v>
      </c>
      <c r="DF53" s="19" t="str">
        <f t="shared" si="5"/>
        <v/>
      </c>
    </row>
    <row r="54" spans="1:110" x14ac:dyDescent="0.3">
      <c r="A54" s="19"/>
      <c r="B54" s="6">
        <f t="shared" si="7"/>
        <v>19</v>
      </c>
      <c r="C54" s="6"/>
      <c r="D54" s="6"/>
      <c r="E54" s="6">
        <f t="shared" si="3"/>
        <v>10</v>
      </c>
      <c r="F54" s="6" t="str">
        <f t="shared" si="6"/>
        <v>CL10</v>
      </c>
      <c r="G54" s="6" t="s">
        <v>269</v>
      </c>
      <c r="H54" s="6">
        <v>10</v>
      </c>
      <c r="I54" s="3" t="s">
        <v>45</v>
      </c>
      <c r="J54" s="56">
        <v>1</v>
      </c>
      <c r="K54" s="57">
        <v>1</v>
      </c>
      <c r="L54" s="58">
        <v>1</v>
      </c>
      <c r="M54" s="59">
        <v>1</v>
      </c>
      <c r="N54" s="60">
        <v>0</v>
      </c>
      <c r="O54" s="61">
        <v>1</v>
      </c>
      <c r="P54" s="62">
        <v>1</v>
      </c>
      <c r="Q54" s="63">
        <v>0</v>
      </c>
      <c r="R54" s="64">
        <v>0</v>
      </c>
      <c r="S54" s="65">
        <v>1</v>
      </c>
      <c r="T54" s="66">
        <v>0</v>
      </c>
      <c r="U54" s="67">
        <v>1</v>
      </c>
      <c r="V54" s="68">
        <v>1</v>
      </c>
      <c r="W54" s="69">
        <v>1</v>
      </c>
      <c r="X54" s="70">
        <v>1</v>
      </c>
      <c r="Y54" s="71">
        <v>1</v>
      </c>
      <c r="Z54" s="72">
        <v>0</v>
      </c>
      <c r="AA54" s="73">
        <v>0</v>
      </c>
      <c r="AB54" s="74">
        <v>1</v>
      </c>
      <c r="AC54" s="75">
        <v>0</v>
      </c>
      <c r="AD54" s="76">
        <v>0</v>
      </c>
      <c r="AE54" s="77">
        <v>1</v>
      </c>
      <c r="AF54" s="78">
        <v>1</v>
      </c>
      <c r="AG54" s="79">
        <v>1</v>
      </c>
      <c r="AH54" s="80">
        <v>1</v>
      </c>
      <c r="AI54" s="81">
        <v>1</v>
      </c>
      <c r="AJ54" s="82">
        <v>0</v>
      </c>
      <c r="AK54" s="83">
        <v>1</v>
      </c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E54" s="19">
        <f t="shared" si="4"/>
        <v>19</v>
      </c>
      <c r="DF54" s="19" t="str">
        <f t="shared" si="5"/>
        <v/>
      </c>
    </row>
    <row r="55" spans="1:110" x14ac:dyDescent="0.3">
      <c r="A55" s="19"/>
      <c r="B55" s="6">
        <f t="shared" si="7"/>
        <v>7</v>
      </c>
      <c r="C55" s="6"/>
      <c r="D55" s="6"/>
      <c r="E55" s="6">
        <f t="shared" si="3"/>
        <v>22</v>
      </c>
      <c r="F55" s="6" t="str">
        <f t="shared" si="6"/>
        <v>CL11</v>
      </c>
      <c r="G55" s="6" t="s">
        <v>269</v>
      </c>
      <c r="H55" s="6">
        <v>11</v>
      </c>
      <c r="I55" s="3" t="s">
        <v>48</v>
      </c>
      <c r="J55" s="56">
        <v>1</v>
      </c>
      <c r="K55" s="57">
        <v>0</v>
      </c>
      <c r="L55" s="58">
        <v>1</v>
      </c>
      <c r="M55" s="59">
        <v>0</v>
      </c>
      <c r="N55" s="60">
        <v>0</v>
      </c>
      <c r="O55" s="61">
        <v>1</v>
      </c>
      <c r="P55" s="62">
        <v>0</v>
      </c>
      <c r="Q55" s="63">
        <v>0</v>
      </c>
      <c r="R55" s="64">
        <v>0</v>
      </c>
      <c r="S55" s="65">
        <v>0</v>
      </c>
      <c r="T55" s="66">
        <v>0</v>
      </c>
      <c r="U55" s="67">
        <v>0</v>
      </c>
      <c r="V55" s="68">
        <v>0</v>
      </c>
      <c r="W55" s="69">
        <v>1</v>
      </c>
      <c r="X55" s="70">
        <v>1</v>
      </c>
      <c r="Y55" s="71">
        <v>0</v>
      </c>
      <c r="Z55" s="72">
        <v>0</v>
      </c>
      <c r="AA55" s="73">
        <v>0</v>
      </c>
      <c r="AB55" s="74">
        <v>1</v>
      </c>
      <c r="AC55" s="75">
        <v>0</v>
      </c>
      <c r="AD55" s="76">
        <v>0</v>
      </c>
      <c r="AE55" s="77">
        <v>0</v>
      </c>
      <c r="AF55" s="78">
        <v>0</v>
      </c>
      <c r="AG55" s="79">
        <v>0</v>
      </c>
      <c r="AH55" s="80">
        <v>1</v>
      </c>
      <c r="AI55" s="81">
        <v>0</v>
      </c>
      <c r="AJ55" s="82">
        <v>0</v>
      </c>
      <c r="AK55" s="83">
        <v>0</v>
      </c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E55" s="19">
        <f t="shared" si="4"/>
        <v>7</v>
      </c>
      <c r="DF55" s="19" t="str">
        <f t="shared" si="5"/>
        <v/>
      </c>
    </row>
    <row r="56" spans="1:110" s="5" customFormat="1" x14ac:dyDescent="0.3">
      <c r="A56" s="19"/>
      <c r="B56" s="6">
        <f t="shared" si="7"/>
        <v>11</v>
      </c>
      <c r="C56" s="19"/>
      <c r="D56" s="6"/>
      <c r="E56" s="6">
        <f t="shared" si="3"/>
        <v>18</v>
      </c>
      <c r="F56" s="6" t="str">
        <f t="shared" si="6"/>
        <v>CL12</v>
      </c>
      <c r="G56" s="6" t="s">
        <v>269</v>
      </c>
      <c r="H56" s="6">
        <v>12</v>
      </c>
      <c r="I56" s="3" t="s">
        <v>46</v>
      </c>
      <c r="J56" s="56">
        <v>1</v>
      </c>
      <c r="K56" s="57">
        <v>0</v>
      </c>
      <c r="L56" s="58">
        <v>1</v>
      </c>
      <c r="M56" s="59">
        <v>0</v>
      </c>
      <c r="N56" s="60">
        <v>0</v>
      </c>
      <c r="O56" s="61">
        <v>0</v>
      </c>
      <c r="P56" s="62">
        <v>1</v>
      </c>
      <c r="Q56" s="63">
        <v>1</v>
      </c>
      <c r="R56" s="64">
        <v>0</v>
      </c>
      <c r="S56" s="65">
        <v>0</v>
      </c>
      <c r="T56" s="66">
        <v>0</v>
      </c>
      <c r="U56" s="67">
        <v>1</v>
      </c>
      <c r="V56" s="68">
        <v>0</v>
      </c>
      <c r="W56" s="69">
        <v>0</v>
      </c>
      <c r="X56" s="70">
        <v>0</v>
      </c>
      <c r="Y56" s="71">
        <v>0</v>
      </c>
      <c r="Z56" s="72">
        <v>0</v>
      </c>
      <c r="AA56" s="73">
        <v>0</v>
      </c>
      <c r="AB56" s="74">
        <v>1</v>
      </c>
      <c r="AC56" s="75">
        <v>0</v>
      </c>
      <c r="AD56" s="76">
        <v>1</v>
      </c>
      <c r="AE56" s="77">
        <v>1</v>
      </c>
      <c r="AF56" s="78">
        <v>1</v>
      </c>
      <c r="AG56" s="79">
        <v>0</v>
      </c>
      <c r="AH56" s="80">
        <v>1</v>
      </c>
      <c r="AI56" s="81">
        <v>1</v>
      </c>
      <c r="AJ56" s="82">
        <v>0</v>
      </c>
      <c r="AK56" s="83">
        <v>0</v>
      </c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E56" s="19">
        <f t="shared" si="4"/>
        <v>11</v>
      </c>
      <c r="DF56" s="19" t="str">
        <f t="shared" si="5"/>
        <v/>
      </c>
    </row>
    <row r="57" spans="1:110" x14ac:dyDescent="0.3">
      <c r="A57" s="19"/>
      <c r="B57" s="6">
        <f t="shared" ref="B57:B109" si="8">SUM(J57:DC57)</f>
        <v>25</v>
      </c>
      <c r="C57" s="6"/>
      <c r="D57" s="6"/>
      <c r="E57" s="6">
        <f t="shared" si="3"/>
        <v>4</v>
      </c>
      <c r="F57" s="6" t="str">
        <f t="shared" si="6"/>
        <v>CL13</v>
      </c>
      <c r="G57" s="6" t="s">
        <v>269</v>
      </c>
      <c r="H57" s="6">
        <v>13</v>
      </c>
      <c r="I57" s="3" t="s">
        <v>47</v>
      </c>
      <c r="J57" s="56">
        <v>1</v>
      </c>
      <c r="K57" s="57">
        <v>1</v>
      </c>
      <c r="L57" s="58">
        <v>1</v>
      </c>
      <c r="M57" s="59">
        <v>1</v>
      </c>
      <c r="N57" s="60">
        <v>1</v>
      </c>
      <c r="O57" s="61">
        <v>1</v>
      </c>
      <c r="P57" s="62">
        <v>1</v>
      </c>
      <c r="Q57" s="63">
        <v>1</v>
      </c>
      <c r="R57" s="64">
        <v>1</v>
      </c>
      <c r="S57" s="65">
        <v>1</v>
      </c>
      <c r="T57" s="66">
        <v>0</v>
      </c>
      <c r="U57" s="67">
        <v>1</v>
      </c>
      <c r="V57" s="68">
        <v>1</v>
      </c>
      <c r="W57" s="69">
        <v>1</v>
      </c>
      <c r="X57" s="70">
        <v>1</v>
      </c>
      <c r="Y57" s="71">
        <v>1</v>
      </c>
      <c r="Z57" s="72">
        <v>0</v>
      </c>
      <c r="AA57" s="73">
        <v>0</v>
      </c>
      <c r="AB57" s="74">
        <v>1</v>
      </c>
      <c r="AC57" s="75">
        <v>1</v>
      </c>
      <c r="AD57" s="76">
        <v>1</v>
      </c>
      <c r="AE57" s="77">
        <v>1</v>
      </c>
      <c r="AF57" s="78">
        <v>1</v>
      </c>
      <c r="AG57" s="79">
        <v>1</v>
      </c>
      <c r="AH57" s="80">
        <v>1</v>
      </c>
      <c r="AI57" s="81">
        <v>1</v>
      </c>
      <c r="AJ57" s="82">
        <v>1</v>
      </c>
      <c r="AK57" s="83">
        <v>1</v>
      </c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E57" s="19">
        <f t="shared" si="4"/>
        <v>25</v>
      </c>
      <c r="DF57" s="19" t="str">
        <f t="shared" si="5"/>
        <v/>
      </c>
    </row>
    <row r="58" spans="1:110" x14ac:dyDescent="0.3">
      <c r="A58" s="19"/>
      <c r="B58" s="6">
        <f t="shared" si="8"/>
        <v>0</v>
      </c>
      <c r="C58" s="6"/>
      <c r="D58" s="6"/>
      <c r="E58" s="6">
        <f t="shared" si="3"/>
        <v>29</v>
      </c>
      <c r="F58" s="6" t="str">
        <f t="shared" si="6"/>
        <v/>
      </c>
      <c r="G58" s="6"/>
      <c r="H58" s="6"/>
      <c r="I58" s="3" t="s">
        <v>49</v>
      </c>
      <c r="J58" s="56"/>
      <c r="K58" s="57"/>
      <c r="L58" s="58"/>
      <c r="M58" s="59"/>
      <c r="N58" s="60"/>
      <c r="O58" s="61"/>
      <c r="P58" s="62"/>
      <c r="Q58" s="63"/>
      <c r="R58" s="64"/>
      <c r="S58" s="65"/>
      <c r="T58" s="66"/>
      <c r="U58" s="67"/>
      <c r="V58" s="68"/>
      <c r="W58" s="69"/>
      <c r="X58" s="70"/>
      <c r="Y58" s="71"/>
      <c r="Z58" s="72"/>
      <c r="AA58" s="73"/>
      <c r="AB58" s="74"/>
      <c r="AC58" s="75"/>
      <c r="AD58" s="76"/>
      <c r="AE58" s="77"/>
      <c r="AF58" s="78"/>
      <c r="AG58" s="79"/>
      <c r="AH58" s="80"/>
      <c r="AI58" s="81"/>
      <c r="AJ58" s="82"/>
      <c r="AK58" s="83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E58" s="19">
        <f t="shared" si="4"/>
        <v>0</v>
      </c>
      <c r="DF58" s="19" t="str">
        <f t="shared" si="5"/>
        <v/>
      </c>
    </row>
    <row r="59" spans="1:110" x14ac:dyDescent="0.3">
      <c r="A59" s="19"/>
      <c r="B59" s="6">
        <f t="shared" si="8"/>
        <v>25</v>
      </c>
      <c r="C59" s="6"/>
      <c r="D59" s="6"/>
      <c r="E59" s="6">
        <f t="shared" si="3"/>
        <v>4</v>
      </c>
      <c r="F59" s="6" t="str">
        <f t="shared" si="6"/>
        <v>PH01.1</v>
      </c>
      <c r="G59" s="6" t="s">
        <v>270</v>
      </c>
      <c r="H59" s="6">
        <v>1</v>
      </c>
      <c r="I59" s="89" t="s">
        <v>490</v>
      </c>
      <c r="J59" s="56">
        <v>1</v>
      </c>
      <c r="K59" s="57">
        <v>1</v>
      </c>
      <c r="L59" s="58">
        <v>1</v>
      </c>
      <c r="M59" s="59">
        <v>1</v>
      </c>
      <c r="N59" s="60">
        <v>1</v>
      </c>
      <c r="O59" s="61">
        <v>1</v>
      </c>
      <c r="P59" s="62">
        <v>0</v>
      </c>
      <c r="Q59" s="63">
        <v>1</v>
      </c>
      <c r="R59" s="64">
        <v>1</v>
      </c>
      <c r="S59" s="65">
        <v>1</v>
      </c>
      <c r="T59" s="66">
        <v>0</v>
      </c>
      <c r="U59" s="67">
        <v>1</v>
      </c>
      <c r="V59" s="68">
        <v>1</v>
      </c>
      <c r="W59" s="69">
        <v>1</v>
      </c>
      <c r="X59" s="70">
        <v>1</v>
      </c>
      <c r="Y59" s="71">
        <v>1</v>
      </c>
      <c r="Z59" s="72">
        <v>1</v>
      </c>
      <c r="AA59" s="73">
        <v>0</v>
      </c>
      <c r="AB59" s="74">
        <v>1</v>
      </c>
      <c r="AC59" s="75">
        <v>1</v>
      </c>
      <c r="AD59" s="76">
        <v>1</v>
      </c>
      <c r="AE59" s="77">
        <v>1</v>
      </c>
      <c r="AF59" s="78">
        <v>1</v>
      </c>
      <c r="AG59" s="79">
        <v>1</v>
      </c>
      <c r="AH59" s="80">
        <v>1</v>
      </c>
      <c r="AI59" s="81">
        <v>1</v>
      </c>
      <c r="AJ59" s="82">
        <v>1</v>
      </c>
      <c r="AK59" s="83">
        <v>1</v>
      </c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E59" s="19">
        <f t="shared" si="4"/>
        <v>25</v>
      </c>
      <c r="DF59" s="19" t="str">
        <f t="shared" si="5"/>
        <v/>
      </c>
    </row>
    <row r="60" spans="1:110" x14ac:dyDescent="0.3">
      <c r="A60" s="19"/>
      <c r="B60" s="6">
        <f t="shared" si="8"/>
        <v>8</v>
      </c>
      <c r="C60" s="6"/>
      <c r="D60" s="6"/>
      <c r="E60" s="6">
        <f t="shared" si="3"/>
        <v>21</v>
      </c>
      <c r="F60" s="6" t="str">
        <f t="shared" si="6"/>
        <v>PH01.1A</v>
      </c>
      <c r="G60" s="6" t="s">
        <v>270</v>
      </c>
      <c r="H60" s="6" t="s">
        <v>443</v>
      </c>
      <c r="I60" s="3" t="s">
        <v>444</v>
      </c>
      <c r="J60" s="56">
        <v>0</v>
      </c>
      <c r="K60" s="57">
        <v>1</v>
      </c>
      <c r="L60" s="58">
        <v>0</v>
      </c>
      <c r="M60" s="59">
        <v>0</v>
      </c>
      <c r="N60" s="60">
        <v>0</v>
      </c>
      <c r="O60" s="61">
        <v>0</v>
      </c>
      <c r="P60" s="62">
        <v>0</v>
      </c>
      <c r="Q60" s="63">
        <v>0</v>
      </c>
      <c r="R60" s="64">
        <v>1</v>
      </c>
      <c r="S60" s="65">
        <v>0</v>
      </c>
      <c r="T60" s="66">
        <v>0</v>
      </c>
      <c r="U60" s="67">
        <v>0</v>
      </c>
      <c r="V60" s="68">
        <v>1</v>
      </c>
      <c r="W60" s="69">
        <v>1</v>
      </c>
      <c r="X60" s="70">
        <v>1</v>
      </c>
      <c r="Y60" s="71">
        <v>1</v>
      </c>
      <c r="Z60" s="72">
        <v>0</v>
      </c>
      <c r="AA60" s="73">
        <v>0</v>
      </c>
      <c r="AB60" s="74">
        <v>0</v>
      </c>
      <c r="AC60" s="75">
        <v>0</v>
      </c>
      <c r="AD60" s="76">
        <v>1</v>
      </c>
      <c r="AE60" s="77">
        <v>0</v>
      </c>
      <c r="AF60" s="78">
        <v>0</v>
      </c>
      <c r="AG60" s="79">
        <v>0</v>
      </c>
      <c r="AH60" s="80">
        <v>1</v>
      </c>
      <c r="AI60" s="81">
        <v>0</v>
      </c>
      <c r="AJ60" s="82">
        <v>0</v>
      </c>
      <c r="AK60" s="83">
        <v>0</v>
      </c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E60" s="19">
        <f t="shared" si="4"/>
        <v>8</v>
      </c>
      <c r="DF60" s="19" t="str">
        <f t="shared" si="5"/>
        <v/>
      </c>
    </row>
    <row r="61" spans="1:110" x14ac:dyDescent="0.3">
      <c r="A61" s="19"/>
      <c r="B61" s="6">
        <f t="shared" si="8"/>
        <v>24</v>
      </c>
      <c r="C61" s="6"/>
      <c r="D61" s="6"/>
      <c r="E61" s="6">
        <f t="shared" si="3"/>
        <v>5</v>
      </c>
      <c r="F61" s="6" t="str">
        <f t="shared" si="6"/>
        <v>PH01.2</v>
      </c>
      <c r="G61" s="6" t="s">
        <v>270</v>
      </c>
      <c r="H61" s="6">
        <v>2</v>
      </c>
      <c r="I61" s="89" t="s">
        <v>491</v>
      </c>
      <c r="J61" s="56">
        <v>1</v>
      </c>
      <c r="K61" s="57">
        <v>1</v>
      </c>
      <c r="L61" s="58">
        <v>1</v>
      </c>
      <c r="M61" s="59">
        <v>1</v>
      </c>
      <c r="N61" s="60">
        <v>1</v>
      </c>
      <c r="O61" s="61">
        <v>1</v>
      </c>
      <c r="P61" s="62">
        <v>0</v>
      </c>
      <c r="Q61" s="63">
        <v>1</v>
      </c>
      <c r="R61" s="64">
        <v>1</v>
      </c>
      <c r="S61" s="65">
        <v>1</v>
      </c>
      <c r="T61" s="66">
        <v>0</v>
      </c>
      <c r="U61" s="67">
        <v>1</v>
      </c>
      <c r="V61" s="68">
        <v>1</v>
      </c>
      <c r="W61" s="69">
        <v>1</v>
      </c>
      <c r="X61" s="70">
        <v>1</v>
      </c>
      <c r="Y61" s="71">
        <v>1</v>
      </c>
      <c r="Z61" s="72">
        <v>1</v>
      </c>
      <c r="AA61" s="73">
        <v>0</v>
      </c>
      <c r="AB61" s="74">
        <v>1</v>
      </c>
      <c r="AC61" s="75">
        <v>1</v>
      </c>
      <c r="AD61" s="76">
        <v>1</v>
      </c>
      <c r="AE61" s="77">
        <v>1</v>
      </c>
      <c r="AF61" s="78">
        <v>1</v>
      </c>
      <c r="AG61" s="79">
        <v>1</v>
      </c>
      <c r="AH61" s="80">
        <v>1</v>
      </c>
      <c r="AI61" s="81">
        <v>1</v>
      </c>
      <c r="AJ61" s="82">
        <v>0</v>
      </c>
      <c r="AK61" s="83">
        <v>1</v>
      </c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E61" s="19">
        <f t="shared" si="4"/>
        <v>24</v>
      </c>
      <c r="DF61" s="19" t="str">
        <f t="shared" si="5"/>
        <v/>
      </c>
    </row>
    <row r="62" spans="1:110" x14ac:dyDescent="0.3">
      <c r="A62" s="19"/>
      <c r="B62" s="6">
        <f t="shared" si="8"/>
        <v>24</v>
      </c>
      <c r="C62" s="6"/>
      <c r="D62" s="6"/>
      <c r="E62" s="6">
        <f t="shared" si="3"/>
        <v>5</v>
      </c>
      <c r="F62" s="6" t="str">
        <f t="shared" si="6"/>
        <v>PH01.3</v>
      </c>
      <c r="G62" s="6" t="s">
        <v>270</v>
      </c>
      <c r="H62" s="6">
        <v>3</v>
      </c>
      <c r="I62" s="89" t="s">
        <v>492</v>
      </c>
      <c r="J62" s="56">
        <v>1</v>
      </c>
      <c r="K62" s="57">
        <v>1</v>
      </c>
      <c r="L62" s="58">
        <v>1</v>
      </c>
      <c r="M62" s="59">
        <v>1</v>
      </c>
      <c r="N62" s="60">
        <v>1</v>
      </c>
      <c r="O62" s="61">
        <v>1</v>
      </c>
      <c r="P62" s="62">
        <v>0</v>
      </c>
      <c r="Q62" s="63">
        <v>1</v>
      </c>
      <c r="R62" s="64">
        <v>1</v>
      </c>
      <c r="S62" s="65">
        <v>1</v>
      </c>
      <c r="T62" s="66">
        <v>0</v>
      </c>
      <c r="U62" s="67">
        <v>1</v>
      </c>
      <c r="V62" s="68">
        <v>1</v>
      </c>
      <c r="W62" s="69">
        <v>1</v>
      </c>
      <c r="X62" s="70">
        <v>1</v>
      </c>
      <c r="Y62" s="71">
        <v>1</v>
      </c>
      <c r="Z62" s="72">
        <v>1</v>
      </c>
      <c r="AA62" s="73">
        <v>0</v>
      </c>
      <c r="AB62" s="74">
        <v>1</v>
      </c>
      <c r="AC62" s="75">
        <v>1</v>
      </c>
      <c r="AD62" s="76">
        <v>1</v>
      </c>
      <c r="AE62" s="77">
        <v>1</v>
      </c>
      <c r="AF62" s="78">
        <v>1</v>
      </c>
      <c r="AG62" s="79">
        <v>1</v>
      </c>
      <c r="AH62" s="80">
        <v>0</v>
      </c>
      <c r="AI62" s="81">
        <v>1</v>
      </c>
      <c r="AJ62" s="82">
        <v>1</v>
      </c>
      <c r="AK62" s="83">
        <v>1</v>
      </c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E62" s="19">
        <f t="shared" si="4"/>
        <v>24</v>
      </c>
      <c r="DF62" s="19" t="str">
        <f t="shared" si="5"/>
        <v/>
      </c>
    </row>
    <row r="63" spans="1:110" x14ac:dyDescent="0.3">
      <c r="A63" s="19"/>
      <c r="B63" s="6">
        <f t="shared" si="8"/>
        <v>24</v>
      </c>
      <c r="C63" s="6"/>
      <c r="D63" s="6"/>
      <c r="E63" s="6">
        <f t="shared" si="3"/>
        <v>5</v>
      </c>
      <c r="F63" s="6" t="str">
        <f t="shared" si="6"/>
        <v>PH01.4</v>
      </c>
      <c r="G63" s="6" t="s">
        <v>270</v>
      </c>
      <c r="H63" s="6">
        <v>4</v>
      </c>
      <c r="I63" s="89" t="s">
        <v>493</v>
      </c>
      <c r="J63" s="56">
        <v>1</v>
      </c>
      <c r="K63" s="57">
        <v>1</v>
      </c>
      <c r="L63" s="58">
        <v>1</v>
      </c>
      <c r="M63" s="59">
        <v>1</v>
      </c>
      <c r="N63" s="60">
        <v>1</v>
      </c>
      <c r="O63" s="61">
        <v>1</v>
      </c>
      <c r="P63" s="62">
        <v>0</v>
      </c>
      <c r="Q63" s="63">
        <v>1</v>
      </c>
      <c r="R63" s="64">
        <v>1</v>
      </c>
      <c r="S63" s="65">
        <v>1</v>
      </c>
      <c r="T63" s="66">
        <v>0</v>
      </c>
      <c r="U63" s="67">
        <v>1</v>
      </c>
      <c r="V63" s="68">
        <v>1</v>
      </c>
      <c r="W63" s="69">
        <v>1</v>
      </c>
      <c r="X63" s="70">
        <v>1</v>
      </c>
      <c r="Y63" s="71">
        <v>1</v>
      </c>
      <c r="Z63" s="72">
        <v>1</v>
      </c>
      <c r="AA63" s="73">
        <v>0</v>
      </c>
      <c r="AB63" s="74">
        <v>1</v>
      </c>
      <c r="AC63" s="75">
        <v>1</v>
      </c>
      <c r="AD63" s="76">
        <v>1</v>
      </c>
      <c r="AE63" s="77">
        <v>1</v>
      </c>
      <c r="AF63" s="78">
        <v>1</v>
      </c>
      <c r="AG63" s="79">
        <v>1</v>
      </c>
      <c r="AH63" s="80">
        <v>0</v>
      </c>
      <c r="AI63" s="81">
        <v>1</v>
      </c>
      <c r="AJ63" s="82">
        <v>1</v>
      </c>
      <c r="AK63" s="83">
        <v>1</v>
      </c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E63" s="19">
        <f t="shared" si="4"/>
        <v>24</v>
      </c>
      <c r="DF63" s="19" t="str">
        <f t="shared" si="5"/>
        <v/>
      </c>
    </row>
    <row r="64" spans="1:110" x14ac:dyDescent="0.3">
      <c r="A64" s="19"/>
      <c r="B64" s="6">
        <f t="shared" si="8"/>
        <v>17</v>
      </c>
      <c r="C64" s="6"/>
      <c r="D64" s="6"/>
      <c r="E64" s="6">
        <f t="shared" si="3"/>
        <v>12</v>
      </c>
      <c r="F64" s="6" t="str">
        <f t="shared" si="6"/>
        <v>PH01.4A</v>
      </c>
      <c r="G64" s="6" t="s">
        <v>270</v>
      </c>
      <c r="H64" s="6" t="s">
        <v>327</v>
      </c>
      <c r="I64" s="89" t="s">
        <v>494</v>
      </c>
      <c r="J64" s="56">
        <v>1</v>
      </c>
      <c r="K64" s="57">
        <v>0</v>
      </c>
      <c r="L64" s="58">
        <v>1</v>
      </c>
      <c r="M64" s="59">
        <v>1</v>
      </c>
      <c r="N64" s="60">
        <v>0</v>
      </c>
      <c r="O64" s="61">
        <v>0</v>
      </c>
      <c r="P64" s="62">
        <v>0</v>
      </c>
      <c r="Q64" s="63">
        <v>1</v>
      </c>
      <c r="R64" s="64">
        <v>0</v>
      </c>
      <c r="S64" s="65">
        <v>1</v>
      </c>
      <c r="T64" s="66">
        <v>0</v>
      </c>
      <c r="U64" s="67">
        <v>1</v>
      </c>
      <c r="V64" s="68">
        <v>1</v>
      </c>
      <c r="W64" s="69">
        <v>1</v>
      </c>
      <c r="X64" s="70">
        <v>1</v>
      </c>
      <c r="Y64" s="71">
        <v>1</v>
      </c>
      <c r="Z64" s="72">
        <v>1</v>
      </c>
      <c r="AA64" s="73">
        <v>0</v>
      </c>
      <c r="AB64" s="74">
        <v>1</v>
      </c>
      <c r="AC64" s="75">
        <v>1</v>
      </c>
      <c r="AD64" s="76">
        <v>1</v>
      </c>
      <c r="AE64" s="77">
        <v>0</v>
      </c>
      <c r="AF64" s="78">
        <v>1</v>
      </c>
      <c r="AG64" s="79">
        <v>1</v>
      </c>
      <c r="AH64" s="80">
        <v>0</v>
      </c>
      <c r="AI64" s="81">
        <v>0</v>
      </c>
      <c r="AJ64" s="82">
        <v>0</v>
      </c>
      <c r="AK64" s="83">
        <v>1</v>
      </c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E64" s="19">
        <f t="shared" si="4"/>
        <v>17</v>
      </c>
      <c r="DF64" s="19" t="str">
        <f t="shared" si="5"/>
        <v/>
      </c>
    </row>
    <row r="65" spans="1:110" x14ac:dyDescent="0.3">
      <c r="A65" s="19"/>
      <c r="B65" s="6">
        <f t="shared" si="8"/>
        <v>21</v>
      </c>
      <c r="C65" s="6"/>
      <c r="D65" s="6"/>
      <c r="E65" s="6">
        <f t="shared" si="3"/>
        <v>8</v>
      </c>
      <c r="F65" s="6" t="str">
        <f t="shared" si="6"/>
        <v>PH01.6</v>
      </c>
      <c r="G65" s="6" t="s">
        <v>270</v>
      </c>
      <c r="H65" s="6">
        <v>6</v>
      </c>
      <c r="I65" s="3" t="s">
        <v>50</v>
      </c>
      <c r="J65" s="56">
        <v>1</v>
      </c>
      <c r="K65" s="57">
        <v>1</v>
      </c>
      <c r="L65" s="58">
        <v>1</v>
      </c>
      <c r="M65" s="59">
        <v>1</v>
      </c>
      <c r="N65" s="60">
        <v>1</v>
      </c>
      <c r="O65" s="61">
        <v>1</v>
      </c>
      <c r="P65" s="62">
        <v>1</v>
      </c>
      <c r="Q65" s="63">
        <v>0</v>
      </c>
      <c r="R65" s="64">
        <v>0</v>
      </c>
      <c r="S65" s="65">
        <v>1</v>
      </c>
      <c r="T65" s="66">
        <v>0</v>
      </c>
      <c r="U65" s="67">
        <v>1</v>
      </c>
      <c r="V65" s="68">
        <v>1</v>
      </c>
      <c r="W65" s="69">
        <v>1</v>
      </c>
      <c r="X65" s="70">
        <v>1</v>
      </c>
      <c r="Y65" s="71">
        <v>1</v>
      </c>
      <c r="Z65" s="72">
        <v>1</v>
      </c>
      <c r="AA65" s="73">
        <v>0</v>
      </c>
      <c r="AB65" s="74">
        <v>1</v>
      </c>
      <c r="AC65" s="75">
        <v>1</v>
      </c>
      <c r="AD65" s="76">
        <v>0</v>
      </c>
      <c r="AE65" s="77">
        <v>1</v>
      </c>
      <c r="AF65" s="78">
        <v>1</v>
      </c>
      <c r="AG65" s="79">
        <v>0</v>
      </c>
      <c r="AH65" s="80">
        <v>1</v>
      </c>
      <c r="AI65" s="81">
        <v>1</v>
      </c>
      <c r="AJ65" s="82">
        <v>0</v>
      </c>
      <c r="AK65" s="83">
        <v>1</v>
      </c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E65" s="19">
        <f t="shared" si="4"/>
        <v>21</v>
      </c>
      <c r="DF65" s="19" t="str">
        <f t="shared" si="5"/>
        <v/>
      </c>
    </row>
    <row r="66" spans="1:110" x14ac:dyDescent="0.3">
      <c r="A66" s="19"/>
      <c r="B66" s="6">
        <f t="shared" si="8"/>
        <v>24</v>
      </c>
      <c r="C66" s="6"/>
      <c r="D66" s="6"/>
      <c r="E66" s="6">
        <f t="shared" si="3"/>
        <v>5</v>
      </c>
      <c r="F66" s="6" t="str">
        <f t="shared" si="6"/>
        <v>PH01.9</v>
      </c>
      <c r="G66" s="6" t="s">
        <v>270</v>
      </c>
      <c r="H66" s="6">
        <v>9</v>
      </c>
      <c r="I66" s="3" t="s">
        <v>52</v>
      </c>
      <c r="J66" s="56">
        <v>1</v>
      </c>
      <c r="K66" s="57">
        <v>1</v>
      </c>
      <c r="L66" s="58">
        <v>1</v>
      </c>
      <c r="M66" s="59">
        <v>1</v>
      </c>
      <c r="N66" s="60">
        <v>1</v>
      </c>
      <c r="O66" s="61">
        <v>1</v>
      </c>
      <c r="P66" s="62">
        <v>1</v>
      </c>
      <c r="Q66" s="63">
        <v>1</v>
      </c>
      <c r="R66" s="64">
        <v>1</v>
      </c>
      <c r="S66" s="65">
        <v>1</v>
      </c>
      <c r="T66" s="66">
        <v>0</v>
      </c>
      <c r="U66" s="67">
        <v>1</v>
      </c>
      <c r="V66" s="68">
        <v>1</v>
      </c>
      <c r="W66" s="69">
        <v>1</v>
      </c>
      <c r="X66" s="70">
        <v>1</v>
      </c>
      <c r="Y66" s="71">
        <v>1</v>
      </c>
      <c r="Z66" s="72">
        <v>1</v>
      </c>
      <c r="AA66" s="73">
        <v>0</v>
      </c>
      <c r="AB66" s="74">
        <v>1</v>
      </c>
      <c r="AC66" s="75">
        <v>1</v>
      </c>
      <c r="AD66" s="76">
        <v>1</v>
      </c>
      <c r="AE66" s="77">
        <v>1</v>
      </c>
      <c r="AF66" s="78">
        <v>1</v>
      </c>
      <c r="AG66" s="79">
        <v>0</v>
      </c>
      <c r="AH66" s="80">
        <v>1</v>
      </c>
      <c r="AI66" s="81">
        <v>1</v>
      </c>
      <c r="AJ66" s="82">
        <v>0</v>
      </c>
      <c r="AK66" s="83">
        <v>1</v>
      </c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E66" s="19">
        <f t="shared" ref="DE66:DE121" si="9">SUM(J66:DD66)</f>
        <v>24</v>
      </c>
      <c r="DF66" s="19" t="str">
        <f t="shared" ref="DF66:DF121" si="10">IF(DE66&gt;0,"",IF(G66="","","No Answer"))</f>
        <v/>
      </c>
    </row>
    <row r="67" spans="1:110" x14ac:dyDescent="0.3">
      <c r="A67" s="19"/>
      <c r="B67" s="6">
        <f t="shared" si="8"/>
        <v>21</v>
      </c>
      <c r="C67" s="6"/>
      <c r="D67" s="6"/>
      <c r="E67" s="6">
        <f t="shared" ref="E67:E120" si="11">D67+(Number_of_Teams-B67+1)*IF(C67="",1,C67)</f>
        <v>8</v>
      </c>
      <c r="F67" s="6" t="str">
        <f t="shared" si="6"/>
        <v>PH01.10</v>
      </c>
      <c r="G67" s="6" t="s">
        <v>270</v>
      </c>
      <c r="H67" s="6">
        <v>10</v>
      </c>
      <c r="I67" s="3" t="s">
        <v>53</v>
      </c>
      <c r="J67" s="56">
        <v>1</v>
      </c>
      <c r="K67" s="57">
        <v>1</v>
      </c>
      <c r="L67" s="58">
        <v>1</v>
      </c>
      <c r="M67" s="59">
        <v>1</v>
      </c>
      <c r="N67" s="60">
        <v>0</v>
      </c>
      <c r="O67" s="61">
        <v>1</v>
      </c>
      <c r="P67" s="62">
        <v>1</v>
      </c>
      <c r="Q67" s="63">
        <v>1</v>
      </c>
      <c r="R67" s="64">
        <v>0</v>
      </c>
      <c r="S67" s="65">
        <v>0</v>
      </c>
      <c r="T67" s="66">
        <v>0</v>
      </c>
      <c r="U67" s="67">
        <v>1</v>
      </c>
      <c r="V67" s="68">
        <v>1</v>
      </c>
      <c r="W67" s="69">
        <v>1</v>
      </c>
      <c r="X67" s="70">
        <v>1</v>
      </c>
      <c r="Y67" s="71">
        <v>1</v>
      </c>
      <c r="Z67" s="72">
        <v>1</v>
      </c>
      <c r="AA67" s="73">
        <v>0</v>
      </c>
      <c r="AB67" s="74">
        <v>1</v>
      </c>
      <c r="AC67" s="75">
        <v>1</v>
      </c>
      <c r="AD67" s="76">
        <v>1</v>
      </c>
      <c r="AE67" s="77">
        <v>1</v>
      </c>
      <c r="AF67" s="78">
        <v>1</v>
      </c>
      <c r="AG67" s="79">
        <v>0</v>
      </c>
      <c r="AH67" s="80">
        <v>1</v>
      </c>
      <c r="AI67" s="81">
        <v>1</v>
      </c>
      <c r="AJ67" s="82">
        <v>0</v>
      </c>
      <c r="AK67" s="83">
        <v>1</v>
      </c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E67" s="19">
        <f t="shared" si="9"/>
        <v>21</v>
      </c>
      <c r="DF67" s="19" t="str">
        <f t="shared" si="10"/>
        <v/>
      </c>
    </row>
    <row r="68" spans="1:110" x14ac:dyDescent="0.3">
      <c r="A68" s="19"/>
      <c r="B68" s="6">
        <f t="shared" si="8"/>
        <v>7</v>
      </c>
      <c r="C68" s="6"/>
      <c r="D68" s="6"/>
      <c r="E68" s="6">
        <f t="shared" si="11"/>
        <v>22</v>
      </c>
      <c r="F68" s="6" t="str">
        <f t="shared" ref="F68:F77" si="12">G68&amp;H68</f>
        <v>PH01.13</v>
      </c>
      <c r="G68" s="6" t="s">
        <v>270</v>
      </c>
      <c r="H68" s="6">
        <v>13</v>
      </c>
      <c r="I68" s="3" t="s">
        <v>54</v>
      </c>
      <c r="J68" s="56">
        <v>1</v>
      </c>
      <c r="K68" s="57">
        <v>1</v>
      </c>
      <c r="L68" s="58">
        <v>1</v>
      </c>
      <c r="M68" s="59">
        <v>0</v>
      </c>
      <c r="N68" s="60">
        <v>0</v>
      </c>
      <c r="O68" s="61">
        <v>0</v>
      </c>
      <c r="P68" s="62">
        <v>0</v>
      </c>
      <c r="Q68" s="63">
        <v>0</v>
      </c>
      <c r="R68" s="64">
        <v>0</v>
      </c>
      <c r="S68" s="65">
        <v>0</v>
      </c>
      <c r="T68" s="66">
        <v>0</v>
      </c>
      <c r="U68" s="67">
        <v>0</v>
      </c>
      <c r="V68" s="68">
        <v>0</v>
      </c>
      <c r="W68" s="69">
        <v>0</v>
      </c>
      <c r="X68" s="70">
        <v>0</v>
      </c>
      <c r="Y68" s="71">
        <v>1</v>
      </c>
      <c r="Z68" s="72">
        <v>1</v>
      </c>
      <c r="AA68" s="73">
        <v>0</v>
      </c>
      <c r="AB68" s="74">
        <v>0</v>
      </c>
      <c r="AC68" s="75">
        <v>0</v>
      </c>
      <c r="AD68" s="76">
        <v>0</v>
      </c>
      <c r="AE68" s="77">
        <v>0</v>
      </c>
      <c r="AF68" s="78">
        <v>1</v>
      </c>
      <c r="AG68" s="79">
        <v>0</v>
      </c>
      <c r="AH68" s="80">
        <v>1</v>
      </c>
      <c r="AI68" s="81">
        <v>0</v>
      </c>
      <c r="AJ68" s="82">
        <v>0</v>
      </c>
      <c r="AK68" s="83">
        <v>0</v>
      </c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E68" s="19">
        <f t="shared" si="9"/>
        <v>7</v>
      </c>
      <c r="DF68" s="19" t="str">
        <f t="shared" si="10"/>
        <v/>
      </c>
    </row>
    <row r="69" spans="1:110" x14ac:dyDescent="0.3">
      <c r="A69" s="19"/>
      <c r="B69" s="6">
        <f t="shared" si="8"/>
        <v>0</v>
      </c>
      <c r="C69" s="6"/>
      <c r="D69" s="6"/>
      <c r="E69" s="6">
        <f t="shared" si="11"/>
        <v>29</v>
      </c>
      <c r="F69" s="6" t="str">
        <f t="shared" si="12"/>
        <v/>
      </c>
      <c r="G69" s="6"/>
      <c r="H69" s="6"/>
      <c r="I69" s="3" t="s">
        <v>55</v>
      </c>
      <c r="J69" s="56"/>
      <c r="K69" s="57"/>
      <c r="L69" s="58"/>
      <c r="M69" s="59"/>
      <c r="N69" s="60"/>
      <c r="O69" s="61"/>
      <c r="P69" s="62"/>
      <c r="Q69" s="63"/>
      <c r="R69" s="64"/>
      <c r="S69" s="65"/>
      <c r="T69" s="66"/>
      <c r="U69" s="67"/>
      <c r="V69" s="68"/>
      <c r="W69" s="69"/>
      <c r="X69" s="70"/>
      <c r="Y69" s="71"/>
      <c r="Z69" s="72"/>
      <c r="AA69" s="73"/>
      <c r="AB69" s="74"/>
      <c r="AC69" s="75"/>
      <c r="AD69" s="76"/>
      <c r="AE69" s="77"/>
      <c r="AF69" s="78"/>
      <c r="AG69" s="79"/>
      <c r="AH69" s="80"/>
      <c r="AI69" s="81"/>
      <c r="AJ69" s="82"/>
      <c r="AK69" s="83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E69" s="19">
        <f t="shared" si="9"/>
        <v>0</v>
      </c>
      <c r="DF69" s="19" t="str">
        <f t="shared" si="10"/>
        <v/>
      </c>
    </row>
    <row r="70" spans="1:110" x14ac:dyDescent="0.3">
      <c r="A70" s="19"/>
      <c r="B70" s="6">
        <f t="shared" si="8"/>
        <v>19</v>
      </c>
      <c r="C70" s="6"/>
      <c r="D70" s="6"/>
      <c r="E70" s="6">
        <f t="shared" si="11"/>
        <v>10</v>
      </c>
      <c r="F70" s="6" t="str">
        <f t="shared" si="12"/>
        <v>PH02.1</v>
      </c>
      <c r="G70" s="6" t="s">
        <v>271</v>
      </c>
      <c r="H70" s="6">
        <v>1</v>
      </c>
      <c r="I70" s="3" t="s">
        <v>56</v>
      </c>
      <c r="J70" s="56">
        <v>1</v>
      </c>
      <c r="K70" s="57">
        <v>1</v>
      </c>
      <c r="L70" s="58">
        <v>1</v>
      </c>
      <c r="M70" s="59">
        <v>1</v>
      </c>
      <c r="N70" s="60">
        <v>0</v>
      </c>
      <c r="O70" s="61">
        <v>0</v>
      </c>
      <c r="P70" s="62">
        <v>1</v>
      </c>
      <c r="Q70" s="63">
        <v>1</v>
      </c>
      <c r="R70" s="64">
        <v>0</v>
      </c>
      <c r="S70" s="65">
        <v>1</v>
      </c>
      <c r="T70" s="66">
        <v>0</v>
      </c>
      <c r="U70" s="67">
        <v>1</v>
      </c>
      <c r="V70" s="68">
        <v>1</v>
      </c>
      <c r="W70" s="69">
        <v>1</v>
      </c>
      <c r="X70" s="70">
        <v>1</v>
      </c>
      <c r="Y70" s="71">
        <v>1</v>
      </c>
      <c r="Z70" s="72">
        <v>1</v>
      </c>
      <c r="AA70" s="73">
        <v>0</v>
      </c>
      <c r="AB70" s="74">
        <v>1</v>
      </c>
      <c r="AC70" s="75">
        <v>1</v>
      </c>
      <c r="AD70" s="76">
        <v>1</v>
      </c>
      <c r="AE70" s="77">
        <v>1</v>
      </c>
      <c r="AF70" s="78">
        <v>1</v>
      </c>
      <c r="AG70" s="79">
        <v>0</v>
      </c>
      <c r="AH70" s="80">
        <v>0</v>
      </c>
      <c r="AI70" s="81">
        <v>0</v>
      </c>
      <c r="AJ70" s="82">
        <v>0</v>
      </c>
      <c r="AK70" s="83">
        <v>1</v>
      </c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E70" s="19">
        <f t="shared" si="9"/>
        <v>19</v>
      </c>
      <c r="DF70" s="19" t="str">
        <f t="shared" si="10"/>
        <v/>
      </c>
    </row>
    <row r="71" spans="1:110" x14ac:dyDescent="0.3">
      <c r="A71" s="19"/>
      <c r="B71" s="6">
        <f t="shared" si="8"/>
        <v>11</v>
      </c>
      <c r="C71" s="6"/>
      <c r="D71" s="6"/>
      <c r="E71" s="6">
        <f t="shared" si="11"/>
        <v>18</v>
      </c>
      <c r="F71" s="6" t="str">
        <f t="shared" si="12"/>
        <v>PH02.2</v>
      </c>
      <c r="G71" s="6" t="s">
        <v>271</v>
      </c>
      <c r="H71" s="6">
        <v>2</v>
      </c>
      <c r="I71" s="3" t="s">
        <v>57</v>
      </c>
      <c r="J71" s="56">
        <v>0</v>
      </c>
      <c r="K71" s="57">
        <v>1</v>
      </c>
      <c r="L71" s="58">
        <v>1</v>
      </c>
      <c r="M71" s="59">
        <v>1</v>
      </c>
      <c r="N71" s="60">
        <v>0</v>
      </c>
      <c r="O71" s="61">
        <v>0</v>
      </c>
      <c r="P71" s="62">
        <v>0</v>
      </c>
      <c r="Q71" s="63">
        <v>0</v>
      </c>
      <c r="R71" s="64">
        <v>0</v>
      </c>
      <c r="S71" s="65">
        <v>0</v>
      </c>
      <c r="T71" s="66">
        <v>0</v>
      </c>
      <c r="U71" s="67">
        <v>1</v>
      </c>
      <c r="V71" s="68">
        <v>1</v>
      </c>
      <c r="W71" s="69">
        <v>1</v>
      </c>
      <c r="X71" s="70">
        <v>1</v>
      </c>
      <c r="Y71" s="71">
        <v>1</v>
      </c>
      <c r="Z71" s="72">
        <v>0</v>
      </c>
      <c r="AA71" s="73">
        <v>0</v>
      </c>
      <c r="AB71" s="74">
        <v>0</v>
      </c>
      <c r="AC71" s="75">
        <v>1</v>
      </c>
      <c r="AD71" s="76">
        <v>0</v>
      </c>
      <c r="AE71" s="77">
        <v>0</v>
      </c>
      <c r="AF71" s="78">
        <v>0</v>
      </c>
      <c r="AG71" s="79">
        <v>1</v>
      </c>
      <c r="AH71" s="80">
        <v>0</v>
      </c>
      <c r="AI71" s="81">
        <v>0</v>
      </c>
      <c r="AJ71" s="82">
        <v>0</v>
      </c>
      <c r="AK71" s="83">
        <v>1</v>
      </c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E71" s="19">
        <f t="shared" si="9"/>
        <v>11</v>
      </c>
      <c r="DF71" s="19" t="str">
        <f t="shared" si="10"/>
        <v/>
      </c>
    </row>
    <row r="72" spans="1:110" x14ac:dyDescent="0.3">
      <c r="A72" s="19"/>
      <c r="B72" s="6">
        <f t="shared" si="8"/>
        <v>24</v>
      </c>
      <c r="C72" s="6"/>
      <c r="D72" s="6"/>
      <c r="E72" s="6">
        <f t="shared" si="11"/>
        <v>5</v>
      </c>
      <c r="F72" s="6" t="str">
        <f t="shared" si="12"/>
        <v>PH02.3</v>
      </c>
      <c r="G72" s="6" t="s">
        <v>271</v>
      </c>
      <c r="H72" s="6">
        <v>3</v>
      </c>
      <c r="I72" s="3" t="s">
        <v>458</v>
      </c>
      <c r="J72" s="56">
        <v>1</v>
      </c>
      <c r="K72" s="57">
        <v>1</v>
      </c>
      <c r="L72" s="58">
        <v>1</v>
      </c>
      <c r="M72" s="59">
        <v>1</v>
      </c>
      <c r="N72" s="60">
        <v>1</v>
      </c>
      <c r="O72" s="61">
        <v>1</v>
      </c>
      <c r="P72" s="62">
        <v>1</v>
      </c>
      <c r="Q72" s="63">
        <v>0</v>
      </c>
      <c r="R72" s="64">
        <v>1</v>
      </c>
      <c r="S72" s="65">
        <v>1</v>
      </c>
      <c r="T72" s="66">
        <v>0</v>
      </c>
      <c r="U72" s="67">
        <v>1</v>
      </c>
      <c r="V72" s="68">
        <v>1</v>
      </c>
      <c r="W72" s="69">
        <v>1</v>
      </c>
      <c r="X72" s="70">
        <v>1</v>
      </c>
      <c r="Y72" s="71">
        <v>1</v>
      </c>
      <c r="Z72" s="72">
        <v>1</v>
      </c>
      <c r="AA72" s="73">
        <v>1</v>
      </c>
      <c r="AB72" s="74">
        <v>1</v>
      </c>
      <c r="AC72" s="75">
        <v>1</v>
      </c>
      <c r="AD72" s="76">
        <v>0</v>
      </c>
      <c r="AE72" s="77">
        <v>1</v>
      </c>
      <c r="AF72" s="78">
        <v>1</v>
      </c>
      <c r="AG72" s="79">
        <v>0</v>
      </c>
      <c r="AH72" s="80">
        <v>1</v>
      </c>
      <c r="AI72" s="81">
        <v>1</v>
      </c>
      <c r="AJ72" s="82">
        <v>1</v>
      </c>
      <c r="AK72" s="83">
        <v>1</v>
      </c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E72" s="19">
        <f t="shared" si="9"/>
        <v>24</v>
      </c>
      <c r="DF72" s="19" t="str">
        <f t="shared" si="10"/>
        <v/>
      </c>
    </row>
    <row r="73" spans="1:110" x14ac:dyDescent="0.3">
      <c r="A73" s="19"/>
      <c r="B73" s="6">
        <f t="shared" si="8"/>
        <v>14</v>
      </c>
      <c r="C73" s="6"/>
      <c r="D73" s="6"/>
      <c r="E73" s="6">
        <f t="shared" si="11"/>
        <v>15</v>
      </c>
      <c r="F73" s="6" t="str">
        <f t="shared" si="12"/>
        <v>PH02.3A</v>
      </c>
      <c r="G73" s="6" t="s">
        <v>271</v>
      </c>
      <c r="H73" s="6" t="s">
        <v>447</v>
      </c>
      <c r="I73" s="3" t="s">
        <v>459</v>
      </c>
      <c r="J73" s="56">
        <v>1</v>
      </c>
      <c r="K73" s="57">
        <v>0</v>
      </c>
      <c r="L73" s="58">
        <v>1</v>
      </c>
      <c r="M73" s="59">
        <v>1</v>
      </c>
      <c r="N73" s="60">
        <v>0</v>
      </c>
      <c r="O73" s="61">
        <v>0</v>
      </c>
      <c r="P73" s="62">
        <v>0</v>
      </c>
      <c r="Q73" s="63">
        <v>0</v>
      </c>
      <c r="R73" s="64">
        <v>1</v>
      </c>
      <c r="S73" s="65">
        <v>0</v>
      </c>
      <c r="T73" s="66">
        <v>0</v>
      </c>
      <c r="U73" s="67">
        <v>1</v>
      </c>
      <c r="V73" s="68">
        <v>1</v>
      </c>
      <c r="W73" s="69">
        <v>1</v>
      </c>
      <c r="X73" s="70">
        <v>1</v>
      </c>
      <c r="Y73" s="71">
        <v>1</v>
      </c>
      <c r="Z73" s="72">
        <v>0</v>
      </c>
      <c r="AA73" s="73">
        <v>0</v>
      </c>
      <c r="AB73" s="74">
        <v>1</v>
      </c>
      <c r="AC73" s="75">
        <v>1</v>
      </c>
      <c r="AD73" s="76">
        <v>0</v>
      </c>
      <c r="AE73" s="77">
        <v>1</v>
      </c>
      <c r="AF73" s="78">
        <v>0</v>
      </c>
      <c r="AG73" s="79">
        <v>0</v>
      </c>
      <c r="AH73" s="80">
        <v>0</v>
      </c>
      <c r="AI73" s="81">
        <v>0</v>
      </c>
      <c r="AJ73" s="82">
        <v>1</v>
      </c>
      <c r="AK73" s="83">
        <v>1</v>
      </c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E73" s="19">
        <f t="shared" si="9"/>
        <v>14</v>
      </c>
      <c r="DF73" s="19" t="str">
        <f t="shared" si="10"/>
        <v/>
      </c>
    </row>
    <row r="74" spans="1:110" x14ac:dyDescent="0.3">
      <c r="A74" s="19"/>
      <c r="B74" s="6">
        <f t="shared" si="8"/>
        <v>20</v>
      </c>
      <c r="C74" s="6"/>
      <c r="D74" s="6"/>
      <c r="E74" s="6">
        <f t="shared" si="11"/>
        <v>9</v>
      </c>
      <c r="F74" s="6" t="str">
        <f t="shared" si="12"/>
        <v>PH02.4</v>
      </c>
      <c r="G74" s="6" t="s">
        <v>271</v>
      </c>
      <c r="H74" s="6">
        <v>4</v>
      </c>
      <c r="I74" s="3" t="s">
        <v>434</v>
      </c>
      <c r="J74" s="56">
        <v>1</v>
      </c>
      <c r="K74" s="57">
        <v>1</v>
      </c>
      <c r="L74" s="58">
        <v>1</v>
      </c>
      <c r="M74" s="59">
        <v>1</v>
      </c>
      <c r="N74" s="60">
        <v>1</v>
      </c>
      <c r="O74" s="61">
        <v>0</v>
      </c>
      <c r="P74" s="62">
        <v>0</v>
      </c>
      <c r="Q74" s="63">
        <v>1</v>
      </c>
      <c r="R74" s="64">
        <v>0</v>
      </c>
      <c r="S74" s="65">
        <v>1</v>
      </c>
      <c r="T74" s="66">
        <v>0</v>
      </c>
      <c r="U74" s="67">
        <v>0</v>
      </c>
      <c r="V74" s="68">
        <v>1</v>
      </c>
      <c r="W74" s="69">
        <v>1</v>
      </c>
      <c r="X74" s="70">
        <v>1</v>
      </c>
      <c r="Y74" s="71">
        <v>1</v>
      </c>
      <c r="Z74" s="72">
        <v>0</v>
      </c>
      <c r="AA74" s="73">
        <v>0</v>
      </c>
      <c r="AB74" s="74">
        <v>1</v>
      </c>
      <c r="AC74" s="75">
        <v>1</v>
      </c>
      <c r="AD74" s="76">
        <v>1</v>
      </c>
      <c r="AE74" s="77">
        <v>1</v>
      </c>
      <c r="AF74" s="78">
        <v>1</v>
      </c>
      <c r="AG74" s="79">
        <v>1</v>
      </c>
      <c r="AH74" s="80">
        <v>1</v>
      </c>
      <c r="AI74" s="81">
        <v>0</v>
      </c>
      <c r="AJ74" s="82">
        <v>1</v>
      </c>
      <c r="AK74" s="83">
        <v>1</v>
      </c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E74" s="19">
        <f t="shared" si="9"/>
        <v>20</v>
      </c>
      <c r="DF74" s="19" t="str">
        <f t="shared" si="10"/>
        <v/>
      </c>
    </row>
    <row r="75" spans="1:110" x14ac:dyDescent="0.3">
      <c r="A75" s="19"/>
      <c r="B75" s="6">
        <f t="shared" si="8"/>
        <v>26</v>
      </c>
      <c r="C75" s="6"/>
      <c r="D75" s="6"/>
      <c r="E75" s="6">
        <f t="shared" si="11"/>
        <v>3</v>
      </c>
      <c r="F75" s="6" t="str">
        <f t="shared" si="12"/>
        <v>PH02.5</v>
      </c>
      <c r="G75" s="6" t="s">
        <v>271</v>
      </c>
      <c r="H75" s="6">
        <v>5</v>
      </c>
      <c r="I75" s="3" t="s">
        <v>58</v>
      </c>
      <c r="J75" s="56">
        <v>1</v>
      </c>
      <c r="K75" s="57">
        <v>1</v>
      </c>
      <c r="L75" s="58">
        <v>1</v>
      </c>
      <c r="M75" s="59">
        <v>1</v>
      </c>
      <c r="N75" s="60">
        <v>1</v>
      </c>
      <c r="O75" s="61">
        <v>0</v>
      </c>
      <c r="P75" s="62">
        <v>1</v>
      </c>
      <c r="Q75" s="63">
        <v>1</v>
      </c>
      <c r="R75" s="64">
        <v>1</v>
      </c>
      <c r="S75" s="65">
        <v>1</v>
      </c>
      <c r="T75" s="66">
        <v>1</v>
      </c>
      <c r="U75" s="67">
        <v>1</v>
      </c>
      <c r="V75" s="68">
        <v>1</v>
      </c>
      <c r="W75" s="69">
        <v>1</v>
      </c>
      <c r="X75" s="70">
        <v>1</v>
      </c>
      <c r="Y75" s="71">
        <v>1</v>
      </c>
      <c r="Z75" s="72">
        <v>1</v>
      </c>
      <c r="AA75" s="73">
        <v>0</v>
      </c>
      <c r="AB75" s="74">
        <v>1</v>
      </c>
      <c r="AC75" s="75">
        <v>1</v>
      </c>
      <c r="AD75" s="76">
        <v>1</v>
      </c>
      <c r="AE75" s="77">
        <v>1</v>
      </c>
      <c r="AF75" s="78">
        <v>1</v>
      </c>
      <c r="AG75" s="79">
        <v>1</v>
      </c>
      <c r="AH75" s="80">
        <v>1</v>
      </c>
      <c r="AI75" s="81">
        <v>1</v>
      </c>
      <c r="AJ75" s="82">
        <v>1</v>
      </c>
      <c r="AK75" s="83">
        <v>1</v>
      </c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E75" s="19">
        <f t="shared" si="9"/>
        <v>26</v>
      </c>
      <c r="DF75" s="19" t="str">
        <f t="shared" si="10"/>
        <v/>
      </c>
    </row>
    <row r="76" spans="1:110" x14ac:dyDescent="0.3">
      <c r="A76" s="19"/>
      <c r="B76" s="6">
        <f t="shared" si="8"/>
        <v>27</v>
      </c>
      <c r="C76" s="6"/>
      <c r="D76" s="6"/>
      <c r="E76" s="6">
        <f t="shared" si="11"/>
        <v>2</v>
      </c>
      <c r="F76" s="6" t="str">
        <f t="shared" si="12"/>
        <v>PH02.6</v>
      </c>
      <c r="G76" s="6" t="s">
        <v>271</v>
      </c>
      <c r="H76" s="6">
        <v>6</v>
      </c>
      <c r="I76" s="3" t="s">
        <v>59</v>
      </c>
      <c r="J76" s="56">
        <v>1</v>
      </c>
      <c r="K76" s="57">
        <v>1</v>
      </c>
      <c r="L76" s="58">
        <v>1</v>
      </c>
      <c r="M76" s="59">
        <v>1</v>
      </c>
      <c r="N76" s="60">
        <v>1</v>
      </c>
      <c r="O76" s="61">
        <v>1</v>
      </c>
      <c r="P76" s="62">
        <v>1</v>
      </c>
      <c r="Q76" s="63">
        <v>1</v>
      </c>
      <c r="R76" s="64">
        <v>1</v>
      </c>
      <c r="S76" s="65">
        <v>0</v>
      </c>
      <c r="T76" s="66">
        <v>1</v>
      </c>
      <c r="U76" s="67">
        <v>1</v>
      </c>
      <c r="V76" s="68">
        <v>1</v>
      </c>
      <c r="W76" s="69">
        <v>1</v>
      </c>
      <c r="X76" s="70">
        <v>1</v>
      </c>
      <c r="Y76" s="71">
        <v>1</v>
      </c>
      <c r="Z76" s="72">
        <v>1</v>
      </c>
      <c r="AA76" s="73">
        <v>1</v>
      </c>
      <c r="AB76" s="74">
        <v>1</v>
      </c>
      <c r="AC76" s="75">
        <v>1</v>
      </c>
      <c r="AD76" s="76">
        <v>1</v>
      </c>
      <c r="AE76" s="77">
        <v>1</v>
      </c>
      <c r="AF76" s="78">
        <v>1</v>
      </c>
      <c r="AG76" s="79">
        <v>1</v>
      </c>
      <c r="AH76" s="80">
        <v>1</v>
      </c>
      <c r="AI76" s="81">
        <v>1</v>
      </c>
      <c r="AJ76" s="82">
        <v>1</v>
      </c>
      <c r="AK76" s="83">
        <v>1</v>
      </c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E76" s="19">
        <f t="shared" si="9"/>
        <v>27</v>
      </c>
      <c r="DF76" s="19" t="str">
        <f t="shared" si="10"/>
        <v/>
      </c>
    </row>
    <row r="77" spans="1:110" x14ac:dyDescent="0.3">
      <c r="A77" s="19"/>
      <c r="B77" s="6">
        <f t="shared" si="8"/>
        <v>3</v>
      </c>
      <c r="C77" s="6"/>
      <c r="D77" s="6"/>
      <c r="E77" s="6">
        <f t="shared" si="11"/>
        <v>26</v>
      </c>
      <c r="F77" s="6" t="str">
        <f t="shared" si="12"/>
        <v>PH02.7</v>
      </c>
      <c r="G77" s="6" t="s">
        <v>271</v>
      </c>
      <c r="H77" s="6">
        <v>7</v>
      </c>
      <c r="I77" s="3" t="s">
        <v>60</v>
      </c>
      <c r="J77" s="56">
        <v>1</v>
      </c>
      <c r="K77" s="57">
        <v>1</v>
      </c>
      <c r="L77" s="58">
        <v>0</v>
      </c>
      <c r="M77" s="59">
        <v>0</v>
      </c>
      <c r="N77" s="60">
        <v>0</v>
      </c>
      <c r="O77" s="61">
        <v>0</v>
      </c>
      <c r="P77" s="62">
        <v>0</v>
      </c>
      <c r="Q77" s="63">
        <v>0</v>
      </c>
      <c r="R77" s="64">
        <v>0</v>
      </c>
      <c r="S77" s="65">
        <v>0</v>
      </c>
      <c r="T77" s="66">
        <v>0</v>
      </c>
      <c r="U77" s="67">
        <v>0</v>
      </c>
      <c r="V77" s="68">
        <v>0</v>
      </c>
      <c r="W77" s="69">
        <v>1</v>
      </c>
      <c r="X77" s="70">
        <v>0</v>
      </c>
      <c r="Y77" s="71">
        <v>0</v>
      </c>
      <c r="Z77" s="72">
        <v>0</v>
      </c>
      <c r="AA77" s="73">
        <v>0</v>
      </c>
      <c r="AB77" s="74">
        <v>0</v>
      </c>
      <c r="AC77" s="75">
        <v>0</v>
      </c>
      <c r="AD77" s="76">
        <v>0</v>
      </c>
      <c r="AE77" s="77">
        <v>0</v>
      </c>
      <c r="AF77" s="78">
        <v>0</v>
      </c>
      <c r="AG77" s="79">
        <v>0</v>
      </c>
      <c r="AH77" s="80">
        <v>0</v>
      </c>
      <c r="AI77" s="81">
        <v>0</v>
      </c>
      <c r="AJ77" s="82">
        <v>0</v>
      </c>
      <c r="AK77" s="83">
        <v>0</v>
      </c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E77" s="19">
        <f t="shared" si="9"/>
        <v>3</v>
      </c>
      <c r="DF77" s="19" t="str">
        <f t="shared" si="10"/>
        <v/>
      </c>
    </row>
    <row r="78" spans="1:110" ht="16.2" x14ac:dyDescent="0.3">
      <c r="A78" s="19"/>
      <c r="B78" s="6">
        <f t="shared" si="8"/>
        <v>9</v>
      </c>
      <c r="C78" s="6"/>
      <c r="D78" s="6"/>
      <c r="E78" s="6">
        <f t="shared" si="11"/>
        <v>20</v>
      </c>
      <c r="F78" s="6" t="str">
        <f t="shared" ref="F78:F131" si="13">G78&amp;H78</f>
        <v>PH02.8</v>
      </c>
      <c r="G78" s="6" t="s">
        <v>271</v>
      </c>
      <c r="H78" s="6">
        <v>8</v>
      </c>
      <c r="I78" s="3" t="s">
        <v>445</v>
      </c>
      <c r="J78" s="56">
        <v>1</v>
      </c>
      <c r="K78" s="57">
        <v>1</v>
      </c>
      <c r="L78" s="58">
        <v>1</v>
      </c>
      <c r="M78" s="59">
        <v>0</v>
      </c>
      <c r="N78" s="60">
        <v>0</v>
      </c>
      <c r="O78" s="61">
        <v>0</v>
      </c>
      <c r="P78" s="62">
        <v>0</v>
      </c>
      <c r="Q78" s="63">
        <v>0</v>
      </c>
      <c r="R78" s="64">
        <v>1</v>
      </c>
      <c r="S78" s="65">
        <v>0</v>
      </c>
      <c r="T78" s="66">
        <v>0</v>
      </c>
      <c r="U78" s="67">
        <v>0</v>
      </c>
      <c r="V78" s="68">
        <v>1</v>
      </c>
      <c r="W78" s="69">
        <v>1</v>
      </c>
      <c r="X78" s="70">
        <v>0</v>
      </c>
      <c r="Y78" s="71">
        <v>0</v>
      </c>
      <c r="Z78" s="72">
        <v>0</v>
      </c>
      <c r="AA78" s="73">
        <v>0</v>
      </c>
      <c r="AB78" s="74">
        <v>1</v>
      </c>
      <c r="AC78" s="75">
        <v>0</v>
      </c>
      <c r="AD78" s="76">
        <v>0</v>
      </c>
      <c r="AE78" s="77">
        <v>0</v>
      </c>
      <c r="AF78" s="78">
        <v>0</v>
      </c>
      <c r="AG78" s="79">
        <v>0</v>
      </c>
      <c r="AH78" s="80">
        <v>0</v>
      </c>
      <c r="AI78" s="81">
        <v>1</v>
      </c>
      <c r="AJ78" s="82">
        <v>0</v>
      </c>
      <c r="AK78" s="83">
        <v>1</v>
      </c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E78" s="19">
        <f t="shared" si="9"/>
        <v>9</v>
      </c>
      <c r="DF78" s="19" t="str">
        <f t="shared" si="10"/>
        <v/>
      </c>
    </row>
    <row r="79" spans="1:110" x14ac:dyDescent="0.3">
      <c r="A79" s="19"/>
      <c r="B79" s="6">
        <f t="shared" si="8"/>
        <v>24</v>
      </c>
      <c r="C79" s="6"/>
      <c r="D79" s="6"/>
      <c r="E79" s="6">
        <f t="shared" si="11"/>
        <v>5</v>
      </c>
      <c r="F79" s="6" t="str">
        <f t="shared" si="13"/>
        <v>PH02.9</v>
      </c>
      <c r="G79" s="6" t="s">
        <v>271</v>
      </c>
      <c r="H79" s="6">
        <v>9</v>
      </c>
      <c r="I79" s="3" t="s">
        <v>61</v>
      </c>
      <c r="J79" s="56">
        <v>1</v>
      </c>
      <c r="K79" s="57">
        <v>1</v>
      </c>
      <c r="L79" s="58">
        <v>1</v>
      </c>
      <c r="M79" s="59">
        <v>1</v>
      </c>
      <c r="N79" s="60">
        <v>0</v>
      </c>
      <c r="O79" s="61">
        <v>1</v>
      </c>
      <c r="P79" s="62">
        <v>1</v>
      </c>
      <c r="Q79" s="63">
        <v>1</v>
      </c>
      <c r="R79" s="64">
        <v>1</v>
      </c>
      <c r="S79" s="65">
        <v>1</v>
      </c>
      <c r="T79" s="66">
        <v>0</v>
      </c>
      <c r="U79" s="67">
        <v>1</v>
      </c>
      <c r="V79" s="68">
        <v>1</v>
      </c>
      <c r="W79" s="69">
        <v>1</v>
      </c>
      <c r="X79" s="70">
        <v>1</v>
      </c>
      <c r="Y79" s="71">
        <v>1</v>
      </c>
      <c r="Z79" s="72">
        <v>1</v>
      </c>
      <c r="AA79" s="73">
        <v>1</v>
      </c>
      <c r="AB79" s="74">
        <v>1</v>
      </c>
      <c r="AC79" s="75">
        <v>1</v>
      </c>
      <c r="AD79" s="76">
        <v>1</v>
      </c>
      <c r="AE79" s="77">
        <v>1</v>
      </c>
      <c r="AF79" s="78">
        <v>1</v>
      </c>
      <c r="AG79" s="79">
        <v>0</v>
      </c>
      <c r="AH79" s="80">
        <v>1</v>
      </c>
      <c r="AI79" s="81">
        <v>1</v>
      </c>
      <c r="AJ79" s="82">
        <v>0</v>
      </c>
      <c r="AK79" s="83">
        <v>1</v>
      </c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E79" s="19">
        <f t="shared" si="9"/>
        <v>24</v>
      </c>
      <c r="DF79" s="19" t="str">
        <f t="shared" si="10"/>
        <v/>
      </c>
    </row>
    <row r="80" spans="1:110" x14ac:dyDescent="0.3">
      <c r="A80" s="19"/>
      <c r="B80" s="6">
        <f t="shared" si="8"/>
        <v>19</v>
      </c>
      <c r="C80" s="6"/>
      <c r="D80" s="6"/>
      <c r="E80" s="6">
        <f t="shared" si="11"/>
        <v>10</v>
      </c>
      <c r="F80" s="6" t="str">
        <f t="shared" si="13"/>
        <v>PH02.10</v>
      </c>
      <c r="G80" s="6" t="s">
        <v>271</v>
      </c>
      <c r="H80" s="6">
        <v>10</v>
      </c>
      <c r="I80" s="3" t="s">
        <v>87</v>
      </c>
      <c r="J80" s="56">
        <v>1</v>
      </c>
      <c r="K80" s="57">
        <v>1</v>
      </c>
      <c r="L80" s="58">
        <v>1</v>
      </c>
      <c r="M80" s="59">
        <v>0</v>
      </c>
      <c r="N80" s="60">
        <v>0</v>
      </c>
      <c r="O80" s="61">
        <v>1</v>
      </c>
      <c r="P80" s="62">
        <v>1</v>
      </c>
      <c r="Q80" s="63">
        <v>0</v>
      </c>
      <c r="R80" s="64">
        <v>1</v>
      </c>
      <c r="S80" s="65">
        <v>0</v>
      </c>
      <c r="T80" s="66">
        <v>0</v>
      </c>
      <c r="U80" s="67">
        <v>1</v>
      </c>
      <c r="V80" s="68">
        <v>1</v>
      </c>
      <c r="W80" s="69">
        <v>1</v>
      </c>
      <c r="X80" s="70">
        <v>0</v>
      </c>
      <c r="Y80" s="71">
        <v>1</v>
      </c>
      <c r="Z80" s="72">
        <v>1</v>
      </c>
      <c r="AA80" s="73">
        <v>0</v>
      </c>
      <c r="AB80" s="74">
        <v>1</v>
      </c>
      <c r="AC80" s="75">
        <v>0</v>
      </c>
      <c r="AD80" s="76">
        <v>0</v>
      </c>
      <c r="AE80" s="77">
        <v>1</v>
      </c>
      <c r="AF80" s="78">
        <v>1</v>
      </c>
      <c r="AG80" s="79">
        <v>1</v>
      </c>
      <c r="AH80" s="80">
        <v>1</v>
      </c>
      <c r="AI80" s="81">
        <v>1</v>
      </c>
      <c r="AJ80" s="82">
        <v>1</v>
      </c>
      <c r="AK80" s="83">
        <v>1</v>
      </c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E80" s="19">
        <f t="shared" si="9"/>
        <v>19</v>
      </c>
      <c r="DF80" s="19" t="str">
        <f t="shared" si="10"/>
        <v/>
      </c>
    </row>
    <row r="81" spans="1:110" x14ac:dyDescent="0.3">
      <c r="A81" s="19"/>
      <c r="B81" s="6">
        <f t="shared" si="8"/>
        <v>20</v>
      </c>
      <c r="C81" s="6"/>
      <c r="D81" s="6"/>
      <c r="E81" s="6">
        <f t="shared" si="11"/>
        <v>9</v>
      </c>
      <c r="F81" s="6" t="str">
        <f t="shared" si="13"/>
        <v>PH02.11</v>
      </c>
      <c r="G81" s="6" t="s">
        <v>271</v>
      </c>
      <c r="H81" s="6">
        <v>11</v>
      </c>
      <c r="I81" s="3" t="s">
        <v>62</v>
      </c>
      <c r="J81" s="56">
        <v>1</v>
      </c>
      <c r="K81" s="57">
        <v>1</v>
      </c>
      <c r="L81" s="58">
        <v>1</v>
      </c>
      <c r="M81" s="59">
        <v>1</v>
      </c>
      <c r="N81" s="60">
        <v>0</v>
      </c>
      <c r="O81" s="61">
        <v>0</v>
      </c>
      <c r="P81" s="62">
        <v>1</v>
      </c>
      <c r="Q81" s="63">
        <v>0</v>
      </c>
      <c r="R81" s="64">
        <v>0</v>
      </c>
      <c r="S81" s="65">
        <v>0</v>
      </c>
      <c r="T81" s="66">
        <v>0</v>
      </c>
      <c r="U81" s="67">
        <v>1</v>
      </c>
      <c r="V81" s="68">
        <v>1</v>
      </c>
      <c r="W81" s="69">
        <v>1</v>
      </c>
      <c r="X81" s="70">
        <v>1</v>
      </c>
      <c r="Y81" s="71">
        <v>1</v>
      </c>
      <c r="Z81" s="72">
        <v>0</v>
      </c>
      <c r="AA81" s="73">
        <v>0</v>
      </c>
      <c r="AB81" s="74">
        <v>1</v>
      </c>
      <c r="AC81" s="75">
        <v>1</v>
      </c>
      <c r="AD81" s="76">
        <v>1</v>
      </c>
      <c r="AE81" s="77">
        <v>1</v>
      </c>
      <c r="AF81" s="78">
        <v>1</v>
      </c>
      <c r="AG81" s="79">
        <v>1</v>
      </c>
      <c r="AH81" s="80">
        <v>1</v>
      </c>
      <c r="AI81" s="81">
        <v>1</v>
      </c>
      <c r="AJ81" s="82">
        <v>1</v>
      </c>
      <c r="AK81" s="83">
        <v>1</v>
      </c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E81" s="19">
        <f t="shared" si="9"/>
        <v>20</v>
      </c>
      <c r="DF81" s="19" t="str">
        <f t="shared" si="10"/>
        <v/>
      </c>
    </row>
    <row r="82" spans="1:110" x14ac:dyDescent="0.3">
      <c r="A82" s="19"/>
      <c r="B82" s="6">
        <f t="shared" si="8"/>
        <v>12</v>
      </c>
      <c r="C82" s="6"/>
      <c r="D82" s="6"/>
      <c r="E82" s="6">
        <f t="shared" si="11"/>
        <v>17</v>
      </c>
      <c r="F82" s="6" t="str">
        <f t="shared" si="13"/>
        <v>PH02.12</v>
      </c>
      <c r="G82" s="6" t="s">
        <v>271</v>
      </c>
      <c r="H82" s="6">
        <v>12</v>
      </c>
      <c r="I82" s="3" t="str">
        <f>"Beagle location "&amp;INDEX(BeagleStationLocations,(MID(G82,3,2)),1)</f>
        <v>Beagle location Salvador da Bahia</v>
      </c>
      <c r="J82" s="56">
        <v>1</v>
      </c>
      <c r="K82" s="57">
        <v>1</v>
      </c>
      <c r="L82" s="58">
        <v>1</v>
      </c>
      <c r="M82" s="59">
        <v>1</v>
      </c>
      <c r="N82" s="60">
        <v>0</v>
      </c>
      <c r="O82" s="61">
        <v>0</v>
      </c>
      <c r="P82" s="62">
        <v>0</v>
      </c>
      <c r="Q82" s="63">
        <v>0</v>
      </c>
      <c r="R82" s="64">
        <v>0</v>
      </c>
      <c r="S82" s="65">
        <v>1</v>
      </c>
      <c r="T82" s="66">
        <v>0</v>
      </c>
      <c r="U82" s="67">
        <v>0</v>
      </c>
      <c r="V82" s="68">
        <v>0</v>
      </c>
      <c r="W82" s="69">
        <v>0</v>
      </c>
      <c r="X82" s="70">
        <v>1</v>
      </c>
      <c r="Y82" s="71">
        <v>1</v>
      </c>
      <c r="Z82" s="72">
        <v>0</v>
      </c>
      <c r="AA82" s="73">
        <v>0</v>
      </c>
      <c r="AB82" s="74">
        <v>0</v>
      </c>
      <c r="AC82" s="75">
        <v>0</v>
      </c>
      <c r="AD82" s="76">
        <v>1</v>
      </c>
      <c r="AE82" s="77">
        <v>0</v>
      </c>
      <c r="AF82" s="78">
        <v>1</v>
      </c>
      <c r="AG82" s="79">
        <v>0</v>
      </c>
      <c r="AH82" s="80">
        <v>1</v>
      </c>
      <c r="AI82" s="81">
        <v>1</v>
      </c>
      <c r="AJ82" s="82">
        <v>0</v>
      </c>
      <c r="AK82" s="83">
        <v>1</v>
      </c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E82" s="19">
        <f t="shared" si="9"/>
        <v>12</v>
      </c>
      <c r="DF82" s="19" t="str">
        <f t="shared" si="10"/>
        <v/>
      </c>
    </row>
    <row r="83" spans="1:110" x14ac:dyDescent="0.3">
      <c r="A83" s="19"/>
      <c r="B83" s="6">
        <f t="shared" si="8"/>
        <v>0</v>
      </c>
      <c r="C83" s="6"/>
      <c r="D83" s="6"/>
      <c r="E83" s="6">
        <f t="shared" si="11"/>
        <v>29</v>
      </c>
      <c r="F83" s="6" t="str">
        <f t="shared" si="13"/>
        <v/>
      </c>
      <c r="G83" s="6"/>
      <c r="H83" s="6"/>
      <c r="I83" s="3" t="s">
        <v>63</v>
      </c>
      <c r="J83" s="56"/>
      <c r="K83" s="57"/>
      <c r="L83" s="58"/>
      <c r="M83" s="59"/>
      <c r="N83" s="60"/>
      <c r="O83" s="61"/>
      <c r="P83" s="62"/>
      <c r="Q83" s="63"/>
      <c r="R83" s="64"/>
      <c r="S83" s="65"/>
      <c r="T83" s="66"/>
      <c r="U83" s="67"/>
      <c r="V83" s="68"/>
      <c r="W83" s="69"/>
      <c r="X83" s="70"/>
      <c r="Y83" s="71"/>
      <c r="Z83" s="72"/>
      <c r="AA83" s="73"/>
      <c r="AB83" s="74"/>
      <c r="AC83" s="75"/>
      <c r="AD83" s="76"/>
      <c r="AE83" s="77"/>
      <c r="AF83" s="78"/>
      <c r="AG83" s="79"/>
      <c r="AH83" s="80"/>
      <c r="AI83" s="81"/>
      <c r="AJ83" s="82"/>
      <c r="AK83" s="83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E83" s="19">
        <f t="shared" si="9"/>
        <v>0</v>
      </c>
      <c r="DF83" s="19" t="str">
        <f t="shared" si="10"/>
        <v/>
      </c>
    </row>
    <row r="84" spans="1:110" x14ac:dyDescent="0.3">
      <c r="A84" s="19"/>
      <c r="B84" s="6">
        <f t="shared" si="8"/>
        <v>18</v>
      </c>
      <c r="C84" s="6"/>
      <c r="D84" s="6"/>
      <c r="E84" s="6">
        <f t="shared" si="11"/>
        <v>11</v>
      </c>
      <c r="F84" s="6" t="str">
        <f t="shared" si="13"/>
        <v>PH03.1</v>
      </c>
      <c r="G84" s="6" t="s">
        <v>272</v>
      </c>
      <c r="H84" s="6">
        <v>1</v>
      </c>
      <c r="I84" s="3" t="s">
        <v>68</v>
      </c>
      <c r="J84" s="56">
        <v>1</v>
      </c>
      <c r="K84" s="57">
        <v>1</v>
      </c>
      <c r="L84" s="58">
        <v>1</v>
      </c>
      <c r="M84" s="59">
        <v>1</v>
      </c>
      <c r="N84" s="60">
        <v>0</v>
      </c>
      <c r="O84" s="61">
        <v>0</v>
      </c>
      <c r="P84" s="62">
        <v>1</v>
      </c>
      <c r="Q84" s="63">
        <v>1</v>
      </c>
      <c r="R84" s="64">
        <v>0</v>
      </c>
      <c r="S84" s="65">
        <v>0</v>
      </c>
      <c r="T84" s="66">
        <v>0</v>
      </c>
      <c r="U84" s="67">
        <v>1</v>
      </c>
      <c r="V84" s="68">
        <v>1</v>
      </c>
      <c r="W84" s="69">
        <v>1</v>
      </c>
      <c r="X84" s="70">
        <v>1</v>
      </c>
      <c r="Y84" s="71">
        <v>1</v>
      </c>
      <c r="Z84" s="72">
        <v>1</v>
      </c>
      <c r="AA84" s="73">
        <v>0</v>
      </c>
      <c r="AB84" s="74">
        <v>1</v>
      </c>
      <c r="AC84" s="75">
        <v>1</v>
      </c>
      <c r="AD84" s="76">
        <v>1</v>
      </c>
      <c r="AE84" s="77">
        <v>1</v>
      </c>
      <c r="AF84" s="78">
        <v>1</v>
      </c>
      <c r="AG84" s="79">
        <v>0</v>
      </c>
      <c r="AH84" s="80">
        <v>0</v>
      </c>
      <c r="AI84" s="81">
        <v>0</v>
      </c>
      <c r="AJ84" s="82">
        <v>0</v>
      </c>
      <c r="AK84" s="83">
        <v>1</v>
      </c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E84" s="19">
        <f t="shared" si="9"/>
        <v>18</v>
      </c>
      <c r="DF84" s="19" t="str">
        <f t="shared" si="10"/>
        <v/>
      </c>
    </row>
    <row r="85" spans="1:110" x14ac:dyDescent="0.3">
      <c r="A85" s="19"/>
      <c r="B85" s="6">
        <f t="shared" si="8"/>
        <v>13</v>
      </c>
      <c r="C85" s="6"/>
      <c r="D85" s="6"/>
      <c r="E85" s="6">
        <f t="shared" si="11"/>
        <v>16</v>
      </c>
      <c r="F85" s="6" t="str">
        <f t="shared" si="13"/>
        <v>PH03.2</v>
      </c>
      <c r="G85" s="6" t="s">
        <v>272</v>
      </c>
      <c r="H85" s="6">
        <v>2</v>
      </c>
      <c r="I85" s="3" t="s">
        <v>69</v>
      </c>
      <c r="J85" s="56">
        <v>1</v>
      </c>
      <c r="K85" s="57">
        <v>1</v>
      </c>
      <c r="L85" s="58">
        <v>1</v>
      </c>
      <c r="M85" s="59">
        <v>1</v>
      </c>
      <c r="N85" s="60">
        <v>0</v>
      </c>
      <c r="O85" s="61">
        <v>0</v>
      </c>
      <c r="P85" s="62">
        <v>1</v>
      </c>
      <c r="Q85" s="63">
        <v>1</v>
      </c>
      <c r="R85" s="64">
        <v>0</v>
      </c>
      <c r="S85" s="65">
        <v>0</v>
      </c>
      <c r="T85" s="66">
        <v>0</v>
      </c>
      <c r="U85" s="67">
        <v>1</v>
      </c>
      <c r="V85" s="68">
        <v>0</v>
      </c>
      <c r="W85" s="69">
        <v>0</v>
      </c>
      <c r="X85" s="70">
        <v>1</v>
      </c>
      <c r="Y85" s="71">
        <v>1</v>
      </c>
      <c r="Z85" s="72">
        <v>0</v>
      </c>
      <c r="AA85" s="73">
        <v>0</v>
      </c>
      <c r="AB85" s="74">
        <v>1</v>
      </c>
      <c r="AC85" s="75">
        <v>1</v>
      </c>
      <c r="AD85" s="76">
        <v>0</v>
      </c>
      <c r="AE85" s="77">
        <v>0</v>
      </c>
      <c r="AF85" s="78">
        <v>1</v>
      </c>
      <c r="AG85" s="79">
        <v>0</v>
      </c>
      <c r="AH85" s="80">
        <v>0</v>
      </c>
      <c r="AI85" s="81">
        <v>0</v>
      </c>
      <c r="AJ85" s="82">
        <v>0</v>
      </c>
      <c r="AK85" s="83">
        <v>1</v>
      </c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E85" s="19">
        <f t="shared" si="9"/>
        <v>13</v>
      </c>
      <c r="DF85" s="19" t="str">
        <f t="shared" si="10"/>
        <v/>
      </c>
    </row>
    <row r="86" spans="1:110" x14ac:dyDescent="0.3">
      <c r="A86" s="19"/>
      <c r="B86" s="6">
        <f t="shared" si="8"/>
        <v>26</v>
      </c>
      <c r="C86" s="6"/>
      <c r="D86" s="6"/>
      <c r="E86" s="6">
        <f t="shared" si="11"/>
        <v>3</v>
      </c>
      <c r="F86" s="6" t="str">
        <f t="shared" si="13"/>
        <v>PH03.3</v>
      </c>
      <c r="G86" s="6" t="s">
        <v>272</v>
      </c>
      <c r="H86" s="6">
        <v>3</v>
      </c>
      <c r="I86" s="3" t="s">
        <v>88</v>
      </c>
      <c r="J86" s="56">
        <v>1</v>
      </c>
      <c r="K86" s="57">
        <v>1</v>
      </c>
      <c r="L86" s="58">
        <v>1</v>
      </c>
      <c r="M86" s="59">
        <v>1</v>
      </c>
      <c r="N86" s="60">
        <v>1</v>
      </c>
      <c r="O86" s="61">
        <v>1</v>
      </c>
      <c r="P86" s="62">
        <v>1</v>
      </c>
      <c r="Q86" s="63">
        <v>1</v>
      </c>
      <c r="R86" s="64">
        <v>1</v>
      </c>
      <c r="S86" s="65">
        <v>1</v>
      </c>
      <c r="T86" s="66">
        <v>1</v>
      </c>
      <c r="U86" s="67">
        <v>1</v>
      </c>
      <c r="V86" s="68">
        <v>1</v>
      </c>
      <c r="W86" s="69">
        <v>1</v>
      </c>
      <c r="X86" s="70">
        <v>1</v>
      </c>
      <c r="Y86" s="71">
        <v>1</v>
      </c>
      <c r="Z86" s="72">
        <v>1</v>
      </c>
      <c r="AA86" s="73">
        <v>1</v>
      </c>
      <c r="AB86" s="74">
        <v>1</v>
      </c>
      <c r="AC86" s="75">
        <v>1</v>
      </c>
      <c r="AD86" s="76">
        <v>0</v>
      </c>
      <c r="AE86" s="77">
        <v>1</v>
      </c>
      <c r="AF86" s="78">
        <v>1</v>
      </c>
      <c r="AG86" s="79">
        <v>0</v>
      </c>
      <c r="AH86" s="80">
        <v>1</v>
      </c>
      <c r="AI86" s="81">
        <v>1</v>
      </c>
      <c r="AJ86" s="82">
        <v>1</v>
      </c>
      <c r="AK86" s="83">
        <v>1</v>
      </c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E86" s="19">
        <f t="shared" si="9"/>
        <v>26</v>
      </c>
      <c r="DF86" s="19" t="str">
        <f t="shared" si="10"/>
        <v/>
      </c>
    </row>
    <row r="87" spans="1:110" x14ac:dyDescent="0.3">
      <c r="A87" s="19"/>
      <c r="B87" s="6">
        <f t="shared" si="8"/>
        <v>19</v>
      </c>
      <c r="C87" s="6"/>
      <c r="D87" s="6"/>
      <c r="E87" s="6">
        <f t="shared" si="11"/>
        <v>10</v>
      </c>
      <c r="F87" s="6" t="str">
        <f t="shared" si="13"/>
        <v>PH03.4</v>
      </c>
      <c r="G87" s="6" t="s">
        <v>272</v>
      </c>
      <c r="H87" s="6">
        <v>4</v>
      </c>
      <c r="I87" s="3" t="s">
        <v>70</v>
      </c>
      <c r="J87" s="56">
        <v>1</v>
      </c>
      <c r="K87" s="57">
        <v>1</v>
      </c>
      <c r="L87" s="58">
        <v>1</v>
      </c>
      <c r="M87" s="59">
        <v>1</v>
      </c>
      <c r="N87" s="60">
        <v>1</v>
      </c>
      <c r="O87" s="61">
        <v>0</v>
      </c>
      <c r="P87" s="62">
        <v>0</v>
      </c>
      <c r="Q87" s="63">
        <v>0</v>
      </c>
      <c r="R87" s="64">
        <v>0</v>
      </c>
      <c r="S87" s="65">
        <v>1</v>
      </c>
      <c r="T87" s="66">
        <v>0</v>
      </c>
      <c r="U87" s="67">
        <v>1</v>
      </c>
      <c r="V87" s="68">
        <v>1</v>
      </c>
      <c r="W87" s="69">
        <v>1</v>
      </c>
      <c r="X87" s="70">
        <v>1</v>
      </c>
      <c r="Y87" s="71">
        <v>1</v>
      </c>
      <c r="Z87" s="72">
        <v>0</v>
      </c>
      <c r="AA87" s="73">
        <v>0</v>
      </c>
      <c r="AB87" s="74">
        <v>1</v>
      </c>
      <c r="AC87" s="75">
        <v>0</v>
      </c>
      <c r="AD87" s="76">
        <v>1</v>
      </c>
      <c r="AE87" s="77">
        <v>1</v>
      </c>
      <c r="AF87" s="78">
        <v>1</v>
      </c>
      <c r="AG87" s="79">
        <v>1</v>
      </c>
      <c r="AH87" s="80">
        <v>1</v>
      </c>
      <c r="AI87" s="81">
        <v>1</v>
      </c>
      <c r="AJ87" s="82">
        <v>0</v>
      </c>
      <c r="AK87" s="83">
        <v>1</v>
      </c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E87" s="19">
        <f t="shared" si="9"/>
        <v>19</v>
      </c>
      <c r="DF87" s="19" t="str">
        <f t="shared" si="10"/>
        <v/>
      </c>
    </row>
    <row r="88" spans="1:110" x14ac:dyDescent="0.3">
      <c r="A88" s="19"/>
      <c r="B88" s="6">
        <f t="shared" si="8"/>
        <v>22</v>
      </c>
      <c r="C88" s="6"/>
      <c r="D88" s="6"/>
      <c r="E88" s="6">
        <f t="shared" si="11"/>
        <v>7</v>
      </c>
      <c r="F88" s="6" t="str">
        <f t="shared" si="13"/>
        <v>PH03.5</v>
      </c>
      <c r="G88" s="6" t="s">
        <v>272</v>
      </c>
      <c r="H88" s="6">
        <v>5</v>
      </c>
      <c r="I88" s="3" t="s">
        <v>89</v>
      </c>
      <c r="J88" s="56">
        <v>1</v>
      </c>
      <c r="K88" s="57">
        <v>1</v>
      </c>
      <c r="L88" s="58">
        <v>1</v>
      </c>
      <c r="M88" s="59">
        <v>1</v>
      </c>
      <c r="N88" s="60">
        <v>1</v>
      </c>
      <c r="O88" s="61">
        <v>0</v>
      </c>
      <c r="P88" s="62">
        <v>1</v>
      </c>
      <c r="Q88" s="63">
        <v>1</v>
      </c>
      <c r="R88" s="64">
        <v>0</v>
      </c>
      <c r="S88" s="65">
        <v>1</v>
      </c>
      <c r="T88" s="66">
        <v>0</v>
      </c>
      <c r="U88" s="67">
        <v>1</v>
      </c>
      <c r="V88" s="68">
        <v>1</v>
      </c>
      <c r="W88" s="69">
        <v>1</v>
      </c>
      <c r="X88" s="70">
        <v>1</v>
      </c>
      <c r="Y88" s="71">
        <v>1</v>
      </c>
      <c r="Z88" s="72">
        <v>1</v>
      </c>
      <c r="AA88" s="73">
        <v>0</v>
      </c>
      <c r="AB88" s="74">
        <v>1</v>
      </c>
      <c r="AC88" s="75">
        <v>1</v>
      </c>
      <c r="AD88" s="76">
        <v>0</v>
      </c>
      <c r="AE88" s="77">
        <v>1</v>
      </c>
      <c r="AF88" s="78">
        <v>1</v>
      </c>
      <c r="AG88" s="79">
        <v>0</v>
      </c>
      <c r="AH88" s="80">
        <v>1</v>
      </c>
      <c r="AI88" s="81">
        <v>1</v>
      </c>
      <c r="AJ88" s="82">
        <v>1</v>
      </c>
      <c r="AK88" s="83">
        <v>1</v>
      </c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E88" s="19">
        <f t="shared" si="9"/>
        <v>22</v>
      </c>
      <c r="DF88" s="19" t="str">
        <f t="shared" si="10"/>
        <v/>
      </c>
    </row>
    <row r="89" spans="1:110" x14ac:dyDescent="0.3">
      <c r="A89" s="19"/>
      <c r="B89" s="6">
        <f t="shared" si="8"/>
        <v>7</v>
      </c>
      <c r="C89" s="6"/>
      <c r="D89" s="6"/>
      <c r="E89" s="6">
        <f t="shared" si="11"/>
        <v>22</v>
      </c>
      <c r="F89" s="6" t="str">
        <f t="shared" si="13"/>
        <v>PH03.6</v>
      </c>
      <c r="G89" s="6" t="s">
        <v>272</v>
      </c>
      <c r="H89" s="6">
        <v>6</v>
      </c>
      <c r="I89" s="3" t="s">
        <v>71</v>
      </c>
      <c r="J89" s="56">
        <v>1</v>
      </c>
      <c r="K89" s="57">
        <v>0</v>
      </c>
      <c r="L89" s="58">
        <v>1</v>
      </c>
      <c r="M89" s="59">
        <v>1</v>
      </c>
      <c r="N89" s="60">
        <v>0</v>
      </c>
      <c r="O89" s="61">
        <v>0</v>
      </c>
      <c r="P89" s="62">
        <v>0</v>
      </c>
      <c r="Q89" s="63">
        <v>0</v>
      </c>
      <c r="R89" s="64">
        <v>0</v>
      </c>
      <c r="S89" s="65">
        <v>1</v>
      </c>
      <c r="T89" s="66">
        <v>0</v>
      </c>
      <c r="U89" s="67">
        <v>0</v>
      </c>
      <c r="V89" s="68">
        <v>0</v>
      </c>
      <c r="W89" s="69">
        <v>0</v>
      </c>
      <c r="X89" s="70">
        <v>0</v>
      </c>
      <c r="Y89" s="71">
        <v>0</v>
      </c>
      <c r="Z89" s="72">
        <v>0</v>
      </c>
      <c r="AA89" s="73">
        <v>0</v>
      </c>
      <c r="AB89" s="74">
        <v>0</v>
      </c>
      <c r="AC89" s="75">
        <v>0</v>
      </c>
      <c r="AD89" s="76">
        <v>0</v>
      </c>
      <c r="AE89" s="77">
        <v>0</v>
      </c>
      <c r="AF89" s="78">
        <v>0</v>
      </c>
      <c r="AG89" s="79">
        <v>0</v>
      </c>
      <c r="AH89" s="80">
        <v>1</v>
      </c>
      <c r="AI89" s="81">
        <v>1</v>
      </c>
      <c r="AJ89" s="82">
        <v>0</v>
      </c>
      <c r="AK89" s="83">
        <v>1</v>
      </c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E89" s="19">
        <f t="shared" si="9"/>
        <v>7</v>
      </c>
      <c r="DF89" s="19" t="str">
        <f t="shared" si="10"/>
        <v/>
      </c>
    </row>
    <row r="90" spans="1:110" x14ac:dyDescent="0.3">
      <c r="A90" s="19"/>
      <c r="B90" s="6">
        <f t="shared" si="8"/>
        <v>14</v>
      </c>
      <c r="C90" s="6"/>
      <c r="D90" s="6"/>
      <c r="E90" s="6">
        <f t="shared" si="11"/>
        <v>15</v>
      </c>
      <c r="F90" s="6" t="str">
        <f t="shared" si="13"/>
        <v>PH03.7</v>
      </c>
      <c r="G90" s="6" t="s">
        <v>272</v>
      </c>
      <c r="H90" s="6">
        <v>7</v>
      </c>
      <c r="I90" s="3" t="str">
        <f>"Station Longitude "&amp;INDEX(BeagleStationLocations,(MID(G90,3,2)),29)</f>
        <v>Station Longitude 0 38' 46.68" W or -0.6463</v>
      </c>
      <c r="J90" s="56">
        <v>1</v>
      </c>
      <c r="K90" s="57">
        <v>1</v>
      </c>
      <c r="L90" s="58">
        <v>1</v>
      </c>
      <c r="M90" s="59">
        <v>1</v>
      </c>
      <c r="N90" s="60">
        <v>0</v>
      </c>
      <c r="O90" s="61">
        <v>0</v>
      </c>
      <c r="P90" s="62">
        <v>0</v>
      </c>
      <c r="Q90" s="63">
        <v>0</v>
      </c>
      <c r="R90" s="64">
        <v>0</v>
      </c>
      <c r="S90" s="65">
        <v>0</v>
      </c>
      <c r="T90" s="66">
        <v>0</v>
      </c>
      <c r="U90" s="67">
        <v>1</v>
      </c>
      <c r="V90" s="68">
        <v>1</v>
      </c>
      <c r="W90" s="69">
        <v>1</v>
      </c>
      <c r="X90" s="70">
        <v>1</v>
      </c>
      <c r="Y90" s="71">
        <v>1</v>
      </c>
      <c r="Z90" s="72">
        <v>0</v>
      </c>
      <c r="AA90" s="73">
        <v>0</v>
      </c>
      <c r="AB90" s="74">
        <v>1</v>
      </c>
      <c r="AC90" s="75">
        <v>0</v>
      </c>
      <c r="AD90" s="76">
        <v>0</v>
      </c>
      <c r="AE90" s="77">
        <v>1</v>
      </c>
      <c r="AF90" s="78">
        <v>1</v>
      </c>
      <c r="AG90" s="79">
        <v>0</v>
      </c>
      <c r="AH90" s="80">
        <v>0</v>
      </c>
      <c r="AI90" s="81">
        <v>1</v>
      </c>
      <c r="AJ90" s="82">
        <v>0</v>
      </c>
      <c r="AK90" s="83">
        <v>1</v>
      </c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E90" s="19">
        <f t="shared" si="9"/>
        <v>14</v>
      </c>
      <c r="DF90" s="19" t="str">
        <f t="shared" si="10"/>
        <v/>
      </c>
    </row>
    <row r="91" spans="1:110" x14ac:dyDescent="0.3">
      <c r="A91" s="19"/>
      <c r="B91" s="6">
        <f t="shared" si="8"/>
        <v>27</v>
      </c>
      <c r="C91" s="6"/>
      <c r="D91" s="6"/>
      <c r="E91" s="6">
        <f t="shared" si="11"/>
        <v>2</v>
      </c>
      <c r="F91" s="6" t="str">
        <f t="shared" si="13"/>
        <v>PH03.8</v>
      </c>
      <c r="G91" s="6" t="s">
        <v>272</v>
      </c>
      <c r="H91" s="6">
        <v>8</v>
      </c>
      <c r="I91" s="3" t="s">
        <v>90</v>
      </c>
      <c r="J91" s="56">
        <v>1</v>
      </c>
      <c r="K91" s="57">
        <v>1</v>
      </c>
      <c r="L91" s="58">
        <v>1</v>
      </c>
      <c r="M91" s="59">
        <v>1</v>
      </c>
      <c r="N91" s="60">
        <v>0</v>
      </c>
      <c r="O91" s="61">
        <v>1</v>
      </c>
      <c r="P91" s="62">
        <v>1</v>
      </c>
      <c r="Q91" s="63">
        <v>1</v>
      </c>
      <c r="R91" s="64">
        <v>1</v>
      </c>
      <c r="S91" s="65">
        <v>1</v>
      </c>
      <c r="T91" s="66">
        <v>1</v>
      </c>
      <c r="U91" s="67">
        <v>1</v>
      </c>
      <c r="V91" s="68">
        <v>1</v>
      </c>
      <c r="W91" s="69">
        <v>1</v>
      </c>
      <c r="X91" s="70">
        <v>1</v>
      </c>
      <c r="Y91" s="71">
        <v>1</v>
      </c>
      <c r="Z91" s="72">
        <v>1</v>
      </c>
      <c r="AA91" s="73">
        <v>1</v>
      </c>
      <c r="AB91" s="74">
        <v>1</v>
      </c>
      <c r="AC91" s="75">
        <v>1</v>
      </c>
      <c r="AD91" s="76">
        <v>1</v>
      </c>
      <c r="AE91" s="77">
        <v>1</v>
      </c>
      <c r="AF91" s="78">
        <v>1</v>
      </c>
      <c r="AG91" s="79">
        <v>1</v>
      </c>
      <c r="AH91" s="80">
        <v>1</v>
      </c>
      <c r="AI91" s="81">
        <v>1</v>
      </c>
      <c r="AJ91" s="82">
        <v>1</v>
      </c>
      <c r="AK91" s="83">
        <v>1</v>
      </c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E91" s="19">
        <f t="shared" si="9"/>
        <v>27</v>
      </c>
      <c r="DF91" s="19" t="str">
        <f t="shared" si="10"/>
        <v/>
      </c>
    </row>
    <row r="92" spans="1:110" x14ac:dyDescent="0.3">
      <c r="A92" s="19"/>
      <c r="B92" s="6">
        <f t="shared" si="8"/>
        <v>16</v>
      </c>
      <c r="C92" s="6"/>
      <c r="D92" s="6"/>
      <c r="E92" s="6">
        <f t="shared" si="11"/>
        <v>13</v>
      </c>
      <c r="F92" s="6" t="str">
        <f t="shared" si="13"/>
        <v>PH03.9</v>
      </c>
      <c r="G92" s="6" t="s">
        <v>272</v>
      </c>
      <c r="H92" s="6">
        <v>9</v>
      </c>
      <c r="I92" s="3" t="s">
        <v>72</v>
      </c>
      <c r="J92" s="56">
        <v>1</v>
      </c>
      <c r="K92" s="57">
        <v>1</v>
      </c>
      <c r="L92" s="58">
        <v>1</v>
      </c>
      <c r="M92" s="59">
        <v>1</v>
      </c>
      <c r="N92" s="60">
        <v>1</v>
      </c>
      <c r="O92" s="61">
        <v>0</v>
      </c>
      <c r="P92" s="62">
        <v>1</v>
      </c>
      <c r="Q92" s="63">
        <v>1</v>
      </c>
      <c r="R92" s="64">
        <v>0</v>
      </c>
      <c r="S92" s="65">
        <v>1</v>
      </c>
      <c r="T92" s="66">
        <v>0</v>
      </c>
      <c r="U92" s="67">
        <v>0</v>
      </c>
      <c r="V92" s="68">
        <v>1</v>
      </c>
      <c r="W92" s="69">
        <v>0</v>
      </c>
      <c r="X92" s="70">
        <v>1</v>
      </c>
      <c r="Y92" s="71">
        <v>1</v>
      </c>
      <c r="Z92" s="72">
        <v>1</v>
      </c>
      <c r="AA92" s="73">
        <v>0</v>
      </c>
      <c r="AB92" s="74">
        <v>0</v>
      </c>
      <c r="AC92" s="75">
        <v>1</v>
      </c>
      <c r="AD92" s="76">
        <v>0</v>
      </c>
      <c r="AE92" s="77">
        <v>0</v>
      </c>
      <c r="AF92" s="78">
        <v>1</v>
      </c>
      <c r="AG92" s="79">
        <v>0</v>
      </c>
      <c r="AH92" s="80">
        <v>0</v>
      </c>
      <c r="AI92" s="81">
        <v>0</v>
      </c>
      <c r="AJ92" s="82">
        <v>1</v>
      </c>
      <c r="AK92" s="83">
        <v>1</v>
      </c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E92" s="19">
        <f t="shared" si="9"/>
        <v>16</v>
      </c>
      <c r="DF92" s="19" t="str">
        <f t="shared" si="10"/>
        <v/>
      </c>
    </row>
    <row r="93" spans="1:110" x14ac:dyDescent="0.3">
      <c r="A93" s="19"/>
      <c r="B93" s="6">
        <f t="shared" si="8"/>
        <v>5</v>
      </c>
      <c r="C93" s="6"/>
      <c r="D93" s="6"/>
      <c r="E93" s="6">
        <f t="shared" si="11"/>
        <v>24</v>
      </c>
      <c r="F93" s="6" t="str">
        <f t="shared" si="13"/>
        <v>PH03.10</v>
      </c>
      <c r="G93" s="6" t="s">
        <v>272</v>
      </c>
      <c r="H93" s="6">
        <v>10</v>
      </c>
      <c r="I93" s="3" t="s">
        <v>73</v>
      </c>
      <c r="J93" s="56">
        <v>0</v>
      </c>
      <c r="K93" s="57">
        <v>1</v>
      </c>
      <c r="L93" s="58">
        <v>1</v>
      </c>
      <c r="M93" s="59">
        <v>0</v>
      </c>
      <c r="N93" s="60">
        <v>0</v>
      </c>
      <c r="O93" s="61">
        <v>0</v>
      </c>
      <c r="P93" s="62">
        <v>0</v>
      </c>
      <c r="Q93" s="63">
        <v>0</v>
      </c>
      <c r="R93" s="64">
        <v>0</v>
      </c>
      <c r="S93" s="65">
        <v>1</v>
      </c>
      <c r="T93" s="66">
        <v>0</v>
      </c>
      <c r="U93" s="67">
        <v>0</v>
      </c>
      <c r="V93" s="68">
        <v>0</v>
      </c>
      <c r="W93" s="69">
        <v>0</v>
      </c>
      <c r="X93" s="70">
        <v>0</v>
      </c>
      <c r="Y93" s="71">
        <v>1</v>
      </c>
      <c r="Z93" s="72">
        <v>0</v>
      </c>
      <c r="AA93" s="73">
        <v>0</v>
      </c>
      <c r="AB93" s="74">
        <v>0</v>
      </c>
      <c r="AC93" s="75">
        <v>0</v>
      </c>
      <c r="AD93" s="76">
        <v>0</v>
      </c>
      <c r="AE93" s="77">
        <v>0</v>
      </c>
      <c r="AF93" s="78">
        <v>0</v>
      </c>
      <c r="AG93" s="79">
        <v>0</v>
      </c>
      <c r="AH93" s="80">
        <v>0</v>
      </c>
      <c r="AI93" s="81">
        <v>0</v>
      </c>
      <c r="AJ93" s="82">
        <v>1</v>
      </c>
      <c r="AK93" s="83">
        <v>0</v>
      </c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E93" s="19">
        <f t="shared" si="9"/>
        <v>5</v>
      </c>
      <c r="DF93" s="19" t="str">
        <f t="shared" si="10"/>
        <v/>
      </c>
    </row>
    <row r="94" spans="1:110" x14ac:dyDescent="0.3">
      <c r="A94" s="19"/>
      <c r="B94" s="6">
        <f t="shared" si="8"/>
        <v>24</v>
      </c>
      <c r="C94" s="6"/>
      <c r="D94" s="6"/>
      <c r="E94" s="6">
        <f t="shared" si="11"/>
        <v>5</v>
      </c>
      <c r="F94" s="6" t="str">
        <f t="shared" si="13"/>
        <v>PH03.11</v>
      </c>
      <c r="G94" s="6" t="s">
        <v>272</v>
      </c>
      <c r="H94" s="6">
        <v>11</v>
      </c>
      <c r="I94" s="3" t="s">
        <v>74</v>
      </c>
      <c r="J94" s="56">
        <v>1</v>
      </c>
      <c r="K94" s="57">
        <v>1</v>
      </c>
      <c r="L94" s="58">
        <v>1</v>
      </c>
      <c r="M94" s="59">
        <v>1</v>
      </c>
      <c r="N94" s="60">
        <v>1</v>
      </c>
      <c r="O94" s="61">
        <v>1</v>
      </c>
      <c r="P94" s="62">
        <v>1</v>
      </c>
      <c r="Q94" s="63">
        <v>1</v>
      </c>
      <c r="R94" s="64">
        <v>1</v>
      </c>
      <c r="S94" s="65">
        <v>1</v>
      </c>
      <c r="T94" s="66">
        <v>0</v>
      </c>
      <c r="U94" s="67">
        <v>1</v>
      </c>
      <c r="V94" s="68">
        <v>1</v>
      </c>
      <c r="W94" s="69">
        <v>1</v>
      </c>
      <c r="X94" s="70">
        <v>1</v>
      </c>
      <c r="Y94" s="71">
        <v>1</v>
      </c>
      <c r="Z94" s="72">
        <v>1</v>
      </c>
      <c r="AA94" s="73">
        <v>0</v>
      </c>
      <c r="AB94" s="74">
        <v>1</v>
      </c>
      <c r="AC94" s="75">
        <v>1</v>
      </c>
      <c r="AD94" s="76">
        <v>1</v>
      </c>
      <c r="AE94" s="77">
        <v>1</v>
      </c>
      <c r="AF94" s="78">
        <v>1</v>
      </c>
      <c r="AG94" s="79">
        <v>0</v>
      </c>
      <c r="AH94" s="80">
        <v>1</v>
      </c>
      <c r="AI94" s="81">
        <v>1</v>
      </c>
      <c r="AJ94" s="82">
        <v>0</v>
      </c>
      <c r="AK94" s="83">
        <v>1</v>
      </c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E94" s="19">
        <f t="shared" si="9"/>
        <v>24</v>
      </c>
      <c r="DF94" s="19" t="str">
        <f t="shared" si="10"/>
        <v/>
      </c>
    </row>
    <row r="95" spans="1:110" x14ac:dyDescent="0.3">
      <c r="A95" s="19"/>
      <c r="B95" s="6">
        <f t="shared" si="8"/>
        <v>19</v>
      </c>
      <c r="C95" s="6"/>
      <c r="D95" s="6"/>
      <c r="E95" s="6">
        <f t="shared" si="11"/>
        <v>10</v>
      </c>
      <c r="F95" s="6" t="str">
        <f t="shared" si="13"/>
        <v>PH03.12</v>
      </c>
      <c r="G95" s="6" t="s">
        <v>272</v>
      </c>
      <c r="H95" s="6">
        <v>12</v>
      </c>
      <c r="I95" s="3" t="s">
        <v>75</v>
      </c>
      <c r="J95" s="56">
        <v>1</v>
      </c>
      <c r="K95" s="57">
        <v>1</v>
      </c>
      <c r="L95" s="58">
        <v>1</v>
      </c>
      <c r="M95" s="59">
        <v>0</v>
      </c>
      <c r="N95" s="60">
        <v>0</v>
      </c>
      <c r="O95" s="61">
        <v>1</v>
      </c>
      <c r="P95" s="62">
        <v>1</v>
      </c>
      <c r="Q95" s="63">
        <v>0</v>
      </c>
      <c r="R95" s="64">
        <v>1</v>
      </c>
      <c r="S95" s="65">
        <v>0</v>
      </c>
      <c r="T95" s="66">
        <v>0</v>
      </c>
      <c r="U95" s="67">
        <v>1</v>
      </c>
      <c r="V95" s="68">
        <v>1</v>
      </c>
      <c r="W95" s="69">
        <v>1</v>
      </c>
      <c r="X95" s="70">
        <v>0</v>
      </c>
      <c r="Y95" s="71">
        <v>1</v>
      </c>
      <c r="Z95" s="72">
        <v>1</v>
      </c>
      <c r="AA95" s="73">
        <v>0</v>
      </c>
      <c r="AB95" s="74">
        <v>1</v>
      </c>
      <c r="AC95" s="75">
        <v>0</v>
      </c>
      <c r="AD95" s="76">
        <v>0</v>
      </c>
      <c r="AE95" s="77">
        <v>1</v>
      </c>
      <c r="AF95" s="78">
        <v>1</v>
      </c>
      <c r="AG95" s="79">
        <v>1</v>
      </c>
      <c r="AH95" s="80">
        <v>1</v>
      </c>
      <c r="AI95" s="81">
        <v>1</v>
      </c>
      <c r="AJ95" s="82">
        <v>1</v>
      </c>
      <c r="AK95" s="83">
        <v>1</v>
      </c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E95" s="19">
        <f t="shared" si="9"/>
        <v>19</v>
      </c>
      <c r="DF95" s="19" t="str">
        <f t="shared" si="10"/>
        <v/>
      </c>
    </row>
    <row r="96" spans="1:110" x14ac:dyDescent="0.3">
      <c r="A96" s="19"/>
      <c r="B96" s="6">
        <f t="shared" si="8"/>
        <v>11</v>
      </c>
      <c r="C96" s="6"/>
      <c r="D96" s="6"/>
      <c r="E96" s="6">
        <f t="shared" si="11"/>
        <v>18</v>
      </c>
      <c r="F96" s="6" t="str">
        <f t="shared" si="13"/>
        <v>PH03.13</v>
      </c>
      <c r="G96" s="6" t="s">
        <v>272</v>
      </c>
      <c r="H96" s="6">
        <v>13</v>
      </c>
      <c r="I96" s="3" t="str">
        <f>"Beagle location "&amp;INDEX(BeagleStationLocations,(MID(G96,3,2)),1)</f>
        <v>Beagle location Bahia Blanca</v>
      </c>
      <c r="J96" s="56">
        <v>1</v>
      </c>
      <c r="K96" s="57">
        <v>1</v>
      </c>
      <c r="L96" s="58">
        <v>1</v>
      </c>
      <c r="M96" s="59">
        <v>1</v>
      </c>
      <c r="N96" s="60">
        <v>0</v>
      </c>
      <c r="O96" s="61">
        <v>0</v>
      </c>
      <c r="P96" s="62">
        <v>0</v>
      </c>
      <c r="Q96" s="63">
        <v>0</v>
      </c>
      <c r="R96" s="64">
        <v>0</v>
      </c>
      <c r="S96" s="65">
        <v>1</v>
      </c>
      <c r="T96" s="66">
        <v>0</v>
      </c>
      <c r="U96" s="67">
        <v>0</v>
      </c>
      <c r="V96" s="68">
        <v>0</v>
      </c>
      <c r="W96" s="69">
        <v>0</v>
      </c>
      <c r="X96" s="70">
        <v>1</v>
      </c>
      <c r="Y96" s="71">
        <v>1</v>
      </c>
      <c r="Z96" s="72">
        <v>0</v>
      </c>
      <c r="AA96" s="73">
        <v>0</v>
      </c>
      <c r="AB96" s="74">
        <v>0</v>
      </c>
      <c r="AC96" s="75">
        <v>0</v>
      </c>
      <c r="AD96" s="76">
        <v>0</v>
      </c>
      <c r="AE96" s="77">
        <v>0</v>
      </c>
      <c r="AF96" s="78">
        <v>1</v>
      </c>
      <c r="AG96" s="79">
        <v>0</v>
      </c>
      <c r="AH96" s="80">
        <v>1</v>
      </c>
      <c r="AI96" s="81">
        <v>1</v>
      </c>
      <c r="AJ96" s="82">
        <v>0</v>
      </c>
      <c r="AK96" s="83">
        <v>1</v>
      </c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E96" s="19">
        <f t="shared" si="9"/>
        <v>11</v>
      </c>
      <c r="DF96" s="19" t="str">
        <f t="shared" si="10"/>
        <v/>
      </c>
    </row>
    <row r="97" spans="1:110" x14ac:dyDescent="0.3">
      <c r="A97" s="19"/>
      <c r="B97" s="6">
        <f t="shared" si="8"/>
        <v>0</v>
      </c>
      <c r="C97" s="6"/>
      <c r="D97" s="6"/>
      <c r="E97" s="6">
        <f t="shared" si="11"/>
        <v>29</v>
      </c>
      <c r="F97" s="6" t="str">
        <f t="shared" si="13"/>
        <v/>
      </c>
      <c r="G97" s="6"/>
      <c r="H97" s="6"/>
      <c r="I97" s="3" t="s">
        <v>67</v>
      </c>
      <c r="J97" s="56"/>
      <c r="K97" s="57"/>
      <c r="L97" s="58"/>
      <c r="M97" s="59"/>
      <c r="N97" s="60"/>
      <c r="O97" s="61"/>
      <c r="P97" s="62"/>
      <c r="Q97" s="63"/>
      <c r="R97" s="64"/>
      <c r="S97" s="65"/>
      <c r="T97" s="66"/>
      <c r="U97" s="67"/>
      <c r="V97" s="68"/>
      <c r="W97" s="69"/>
      <c r="X97" s="70"/>
      <c r="Y97" s="71"/>
      <c r="Z97" s="72"/>
      <c r="AA97" s="73"/>
      <c r="AB97" s="74"/>
      <c r="AC97" s="75"/>
      <c r="AD97" s="76"/>
      <c r="AE97" s="77"/>
      <c r="AF97" s="78"/>
      <c r="AG97" s="79"/>
      <c r="AH97" s="80"/>
      <c r="AI97" s="81"/>
      <c r="AJ97" s="82"/>
      <c r="AK97" s="83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E97" s="19">
        <f t="shared" si="9"/>
        <v>0</v>
      </c>
      <c r="DF97" s="19" t="str">
        <f t="shared" si="10"/>
        <v/>
      </c>
    </row>
    <row r="98" spans="1:110" x14ac:dyDescent="0.3">
      <c r="A98" s="19"/>
      <c r="B98" s="6">
        <f t="shared" si="8"/>
        <v>25</v>
      </c>
      <c r="C98" s="6"/>
      <c r="D98" s="6"/>
      <c r="E98" s="6">
        <f t="shared" si="11"/>
        <v>4</v>
      </c>
      <c r="F98" s="6" t="str">
        <f t="shared" si="13"/>
        <v>PH04.1</v>
      </c>
      <c r="G98" s="6" t="s">
        <v>273</v>
      </c>
      <c r="H98" s="6">
        <v>1</v>
      </c>
      <c r="I98" s="3" t="s">
        <v>76</v>
      </c>
      <c r="J98" s="56">
        <v>1</v>
      </c>
      <c r="K98" s="57">
        <v>1</v>
      </c>
      <c r="L98" s="58">
        <v>1</v>
      </c>
      <c r="M98" s="59">
        <v>1</v>
      </c>
      <c r="N98" s="60">
        <v>1</v>
      </c>
      <c r="O98" s="61">
        <v>1</v>
      </c>
      <c r="P98" s="62">
        <v>1</v>
      </c>
      <c r="Q98" s="63">
        <v>1</v>
      </c>
      <c r="R98" s="64">
        <v>1</v>
      </c>
      <c r="S98" s="65">
        <v>1</v>
      </c>
      <c r="T98" s="66">
        <v>1</v>
      </c>
      <c r="U98" s="67">
        <v>1</v>
      </c>
      <c r="V98" s="68">
        <v>1</v>
      </c>
      <c r="W98" s="69">
        <v>1</v>
      </c>
      <c r="X98" s="70">
        <v>1</v>
      </c>
      <c r="Y98" s="71">
        <v>1</v>
      </c>
      <c r="Z98" s="72">
        <v>0</v>
      </c>
      <c r="AA98" s="73">
        <v>1</v>
      </c>
      <c r="AB98" s="74">
        <v>1</v>
      </c>
      <c r="AC98" s="75">
        <v>1</v>
      </c>
      <c r="AD98" s="76"/>
      <c r="AE98" s="77">
        <v>1</v>
      </c>
      <c r="AF98" s="78">
        <v>1</v>
      </c>
      <c r="AG98" s="79">
        <v>1</v>
      </c>
      <c r="AH98" s="80">
        <v>0</v>
      </c>
      <c r="AI98" s="81">
        <v>1</v>
      </c>
      <c r="AJ98" s="82">
        <v>1</v>
      </c>
      <c r="AK98" s="83">
        <v>1</v>
      </c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E98" s="19">
        <f t="shared" si="9"/>
        <v>25</v>
      </c>
      <c r="DF98" s="19" t="str">
        <f t="shared" si="10"/>
        <v/>
      </c>
    </row>
    <row r="99" spans="1:110" x14ac:dyDescent="0.3">
      <c r="A99" s="19"/>
      <c r="B99" s="6">
        <f t="shared" si="8"/>
        <v>13</v>
      </c>
      <c r="C99" s="6"/>
      <c r="D99" s="6"/>
      <c r="E99" s="6">
        <f t="shared" si="11"/>
        <v>16</v>
      </c>
      <c r="F99" s="6" t="str">
        <f t="shared" si="13"/>
        <v>PH04.2</v>
      </c>
      <c r="G99" s="6" t="s">
        <v>273</v>
      </c>
      <c r="H99" s="6">
        <v>2</v>
      </c>
      <c r="I99" s="3" t="s">
        <v>77</v>
      </c>
      <c r="J99" s="56">
        <v>1</v>
      </c>
      <c r="K99" s="57">
        <v>1</v>
      </c>
      <c r="L99" s="58">
        <v>1</v>
      </c>
      <c r="M99" s="59">
        <v>1</v>
      </c>
      <c r="N99" s="60">
        <v>0</v>
      </c>
      <c r="O99" s="61">
        <v>0</v>
      </c>
      <c r="P99" s="62">
        <v>0</v>
      </c>
      <c r="Q99" s="63">
        <v>1</v>
      </c>
      <c r="R99" s="64">
        <v>0</v>
      </c>
      <c r="S99" s="65">
        <v>1</v>
      </c>
      <c r="T99" s="66">
        <v>0</v>
      </c>
      <c r="U99" s="67">
        <v>0</v>
      </c>
      <c r="V99" s="68">
        <v>0</v>
      </c>
      <c r="W99" s="69">
        <v>1</v>
      </c>
      <c r="X99" s="70">
        <v>1</v>
      </c>
      <c r="Y99" s="71">
        <v>1</v>
      </c>
      <c r="Z99" s="72">
        <v>0</v>
      </c>
      <c r="AA99" s="73">
        <v>0</v>
      </c>
      <c r="AB99" s="74">
        <v>0</v>
      </c>
      <c r="AC99" s="75">
        <v>0</v>
      </c>
      <c r="AD99" s="76">
        <v>1</v>
      </c>
      <c r="AE99" s="77">
        <v>0</v>
      </c>
      <c r="AF99" s="78">
        <v>1</v>
      </c>
      <c r="AG99" s="79">
        <v>0</v>
      </c>
      <c r="AH99" s="80">
        <v>1</v>
      </c>
      <c r="AI99" s="81">
        <v>1</v>
      </c>
      <c r="AJ99" s="82">
        <v>0</v>
      </c>
      <c r="AK99" s="83">
        <v>0</v>
      </c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E99" s="19">
        <f t="shared" si="9"/>
        <v>13</v>
      </c>
      <c r="DF99" s="19" t="str">
        <f t="shared" si="10"/>
        <v/>
      </c>
    </row>
    <row r="100" spans="1:110" x14ac:dyDescent="0.3">
      <c r="A100" s="19"/>
      <c r="B100" s="6">
        <f t="shared" si="8"/>
        <v>7</v>
      </c>
      <c r="C100" s="6"/>
      <c r="D100" s="6"/>
      <c r="E100" s="6">
        <f t="shared" si="11"/>
        <v>22</v>
      </c>
      <c r="F100" s="6" t="str">
        <f t="shared" si="13"/>
        <v>PH04.3</v>
      </c>
      <c r="G100" s="6" t="s">
        <v>273</v>
      </c>
      <c r="H100" s="6">
        <v>3</v>
      </c>
      <c r="I100" s="3" t="s">
        <v>78</v>
      </c>
      <c r="J100" s="56">
        <v>1</v>
      </c>
      <c r="K100" s="57">
        <v>1</v>
      </c>
      <c r="L100" s="58">
        <v>0</v>
      </c>
      <c r="M100" s="59">
        <v>0</v>
      </c>
      <c r="N100" s="60">
        <v>0</v>
      </c>
      <c r="O100" s="61">
        <v>0</v>
      </c>
      <c r="P100" s="62">
        <v>0</v>
      </c>
      <c r="Q100" s="63">
        <v>0</v>
      </c>
      <c r="R100" s="64">
        <v>0</v>
      </c>
      <c r="S100" s="65">
        <v>1</v>
      </c>
      <c r="T100" s="66">
        <v>0</v>
      </c>
      <c r="U100" s="67">
        <v>0</v>
      </c>
      <c r="V100" s="68">
        <v>0</v>
      </c>
      <c r="W100" s="69">
        <v>1</v>
      </c>
      <c r="X100" s="70">
        <v>1</v>
      </c>
      <c r="Y100" s="71">
        <v>0</v>
      </c>
      <c r="Z100" s="72">
        <v>0</v>
      </c>
      <c r="AA100" s="73">
        <v>0</v>
      </c>
      <c r="AB100" s="74">
        <v>0</v>
      </c>
      <c r="AC100" s="75">
        <v>0</v>
      </c>
      <c r="AD100" s="76">
        <v>1</v>
      </c>
      <c r="AE100" s="77">
        <v>0</v>
      </c>
      <c r="AF100" s="78">
        <v>0</v>
      </c>
      <c r="AG100" s="79">
        <v>0</v>
      </c>
      <c r="AH100" s="80">
        <v>1</v>
      </c>
      <c r="AI100" s="81">
        <v>0</v>
      </c>
      <c r="AJ100" s="82">
        <v>0</v>
      </c>
      <c r="AK100" s="83">
        <v>0</v>
      </c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E100" s="19">
        <f t="shared" si="9"/>
        <v>7</v>
      </c>
      <c r="DF100" s="19" t="str">
        <f t="shared" si="10"/>
        <v/>
      </c>
    </row>
    <row r="101" spans="1:110" x14ac:dyDescent="0.3">
      <c r="A101" s="19"/>
      <c r="B101" s="6">
        <f t="shared" si="8"/>
        <v>7</v>
      </c>
      <c r="C101" s="6"/>
      <c r="D101" s="6"/>
      <c r="E101" s="6">
        <f t="shared" si="11"/>
        <v>22</v>
      </c>
      <c r="F101" s="6" t="str">
        <f t="shared" si="13"/>
        <v>PH04.4</v>
      </c>
      <c r="G101" s="6" t="s">
        <v>273</v>
      </c>
      <c r="H101" s="6">
        <v>4</v>
      </c>
      <c r="I101" s="3" t="s">
        <v>79</v>
      </c>
      <c r="J101" s="56">
        <v>0</v>
      </c>
      <c r="K101" s="57">
        <v>1</v>
      </c>
      <c r="L101" s="58">
        <v>0</v>
      </c>
      <c r="M101" s="59">
        <v>0</v>
      </c>
      <c r="N101" s="60">
        <v>0</v>
      </c>
      <c r="O101" s="61">
        <v>0</v>
      </c>
      <c r="P101" s="62">
        <v>0</v>
      </c>
      <c r="Q101" s="63">
        <v>0</v>
      </c>
      <c r="R101" s="64">
        <v>0</v>
      </c>
      <c r="S101" s="65">
        <v>0</v>
      </c>
      <c r="T101" s="66">
        <v>0</v>
      </c>
      <c r="U101" s="67">
        <v>0</v>
      </c>
      <c r="V101" s="68">
        <v>0</v>
      </c>
      <c r="W101" s="69">
        <v>1</v>
      </c>
      <c r="X101" s="70">
        <v>1</v>
      </c>
      <c r="Y101" s="71">
        <v>1</v>
      </c>
      <c r="Z101" s="72">
        <v>0</v>
      </c>
      <c r="AA101" s="73">
        <v>0</v>
      </c>
      <c r="AB101" s="74">
        <v>0</v>
      </c>
      <c r="AC101" s="75">
        <v>0</v>
      </c>
      <c r="AD101" s="76">
        <v>0</v>
      </c>
      <c r="AE101" s="77">
        <v>0</v>
      </c>
      <c r="AF101" s="78">
        <v>1</v>
      </c>
      <c r="AG101" s="79">
        <v>0</v>
      </c>
      <c r="AH101" s="80">
        <v>1</v>
      </c>
      <c r="AI101" s="81">
        <v>0</v>
      </c>
      <c r="AJ101" s="82">
        <v>0</v>
      </c>
      <c r="AK101" s="83">
        <v>1</v>
      </c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E101" s="19">
        <f t="shared" si="9"/>
        <v>7</v>
      </c>
      <c r="DF101" s="19" t="str">
        <f t="shared" si="10"/>
        <v/>
      </c>
    </row>
    <row r="102" spans="1:110" x14ac:dyDescent="0.3">
      <c r="A102" s="19"/>
      <c r="B102" s="6">
        <f t="shared" si="8"/>
        <v>27</v>
      </c>
      <c r="C102" s="6"/>
      <c r="D102" s="6"/>
      <c r="E102" s="6">
        <f t="shared" si="11"/>
        <v>2</v>
      </c>
      <c r="F102" s="6" t="str">
        <f t="shared" si="13"/>
        <v>PH04.5</v>
      </c>
      <c r="G102" s="6" t="s">
        <v>273</v>
      </c>
      <c r="H102" s="6">
        <v>5</v>
      </c>
      <c r="I102" s="3" t="s">
        <v>80</v>
      </c>
      <c r="J102" s="56">
        <v>1</v>
      </c>
      <c r="K102" s="57">
        <v>1</v>
      </c>
      <c r="L102" s="58">
        <v>1</v>
      </c>
      <c r="M102" s="59">
        <v>1</v>
      </c>
      <c r="N102" s="60">
        <v>1</v>
      </c>
      <c r="O102" s="61">
        <v>1</v>
      </c>
      <c r="P102" s="62">
        <v>1</v>
      </c>
      <c r="Q102" s="63">
        <v>1</v>
      </c>
      <c r="R102" s="64">
        <v>1</v>
      </c>
      <c r="S102" s="65">
        <v>1</v>
      </c>
      <c r="T102" s="66">
        <v>1</v>
      </c>
      <c r="U102" s="67">
        <v>1</v>
      </c>
      <c r="V102" s="68">
        <v>1</v>
      </c>
      <c r="W102" s="69">
        <v>1</v>
      </c>
      <c r="X102" s="70">
        <v>1</v>
      </c>
      <c r="Y102" s="71">
        <v>1</v>
      </c>
      <c r="Z102" s="72">
        <v>1</v>
      </c>
      <c r="AA102" s="73">
        <v>0</v>
      </c>
      <c r="AB102" s="74">
        <v>1</v>
      </c>
      <c r="AC102" s="75">
        <v>1</v>
      </c>
      <c r="AD102" s="76">
        <v>1</v>
      </c>
      <c r="AE102" s="77">
        <v>1</v>
      </c>
      <c r="AF102" s="78">
        <v>1</v>
      </c>
      <c r="AG102" s="79">
        <v>1</v>
      </c>
      <c r="AH102" s="80">
        <v>1</v>
      </c>
      <c r="AI102" s="81">
        <v>1</v>
      </c>
      <c r="AJ102" s="82">
        <v>1</v>
      </c>
      <c r="AK102" s="83">
        <v>1</v>
      </c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E102" s="19">
        <f t="shared" si="9"/>
        <v>27</v>
      </c>
      <c r="DF102" s="19" t="str">
        <f t="shared" si="10"/>
        <v/>
      </c>
    </row>
    <row r="103" spans="1:110" x14ac:dyDescent="0.3">
      <c r="A103" s="19"/>
      <c r="B103" s="6">
        <f t="shared" si="8"/>
        <v>28</v>
      </c>
      <c r="C103" s="6"/>
      <c r="D103" s="6"/>
      <c r="E103" s="6">
        <f t="shared" si="11"/>
        <v>1</v>
      </c>
      <c r="F103" s="6" t="str">
        <f t="shared" si="13"/>
        <v>PH04.6</v>
      </c>
      <c r="G103" s="6" t="s">
        <v>273</v>
      </c>
      <c r="H103" s="6">
        <v>6</v>
      </c>
      <c r="I103" s="3" t="s">
        <v>83</v>
      </c>
      <c r="J103" s="56">
        <v>1</v>
      </c>
      <c r="K103" s="57">
        <v>1</v>
      </c>
      <c r="L103" s="58">
        <v>1</v>
      </c>
      <c r="M103" s="59">
        <v>1</v>
      </c>
      <c r="N103" s="60">
        <v>1</v>
      </c>
      <c r="O103" s="61">
        <v>1</v>
      </c>
      <c r="P103" s="62">
        <v>1</v>
      </c>
      <c r="Q103" s="63">
        <v>1</v>
      </c>
      <c r="R103" s="64">
        <v>1</v>
      </c>
      <c r="S103" s="65">
        <v>1</v>
      </c>
      <c r="T103" s="66">
        <v>1</v>
      </c>
      <c r="U103" s="67">
        <v>1</v>
      </c>
      <c r="V103" s="68">
        <v>1</v>
      </c>
      <c r="W103" s="69">
        <v>1</v>
      </c>
      <c r="X103" s="70">
        <v>1</v>
      </c>
      <c r="Y103" s="71">
        <v>1</v>
      </c>
      <c r="Z103" s="72">
        <v>1</v>
      </c>
      <c r="AA103" s="73">
        <v>1</v>
      </c>
      <c r="AB103" s="74">
        <v>1</v>
      </c>
      <c r="AC103" s="75">
        <v>1</v>
      </c>
      <c r="AD103" s="76">
        <v>1</v>
      </c>
      <c r="AE103" s="77">
        <v>1</v>
      </c>
      <c r="AF103" s="78">
        <v>1</v>
      </c>
      <c r="AG103" s="79">
        <v>1</v>
      </c>
      <c r="AH103" s="80">
        <v>1</v>
      </c>
      <c r="AI103" s="81">
        <v>1</v>
      </c>
      <c r="AJ103" s="82">
        <v>1</v>
      </c>
      <c r="AK103" s="83">
        <v>1</v>
      </c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E103" s="19">
        <f t="shared" si="9"/>
        <v>28</v>
      </c>
      <c r="DF103" s="19" t="str">
        <f t="shared" si="10"/>
        <v/>
      </c>
    </row>
    <row r="104" spans="1:110" x14ac:dyDescent="0.3">
      <c r="A104" s="19"/>
      <c r="B104" s="6">
        <f t="shared" si="8"/>
        <v>25</v>
      </c>
      <c r="C104" s="6"/>
      <c r="D104" s="6"/>
      <c r="E104" s="6">
        <f t="shared" si="11"/>
        <v>4</v>
      </c>
      <c r="F104" s="6" t="str">
        <f t="shared" si="13"/>
        <v>PH04.7</v>
      </c>
      <c r="G104" s="6" t="s">
        <v>273</v>
      </c>
      <c r="H104" s="6">
        <v>7</v>
      </c>
      <c r="I104" s="3" t="s">
        <v>82</v>
      </c>
      <c r="J104" s="56">
        <v>1</v>
      </c>
      <c r="K104" s="57">
        <v>1</v>
      </c>
      <c r="L104" s="58">
        <v>1</v>
      </c>
      <c r="M104" s="59">
        <v>1</v>
      </c>
      <c r="N104" s="60">
        <v>0</v>
      </c>
      <c r="O104" s="61">
        <v>1</v>
      </c>
      <c r="P104" s="62">
        <v>1</v>
      </c>
      <c r="Q104" s="63">
        <v>1</v>
      </c>
      <c r="R104" s="64">
        <v>1</v>
      </c>
      <c r="S104" s="65">
        <v>1</v>
      </c>
      <c r="T104" s="66">
        <v>1</v>
      </c>
      <c r="U104" s="67">
        <v>1</v>
      </c>
      <c r="V104" s="68">
        <v>1</v>
      </c>
      <c r="W104" s="69">
        <v>1</v>
      </c>
      <c r="X104" s="70">
        <v>1</v>
      </c>
      <c r="Y104" s="71">
        <v>1</v>
      </c>
      <c r="Z104" s="72">
        <v>1</v>
      </c>
      <c r="AA104" s="73">
        <v>1</v>
      </c>
      <c r="AB104" s="74">
        <v>1</v>
      </c>
      <c r="AC104" s="75">
        <v>1</v>
      </c>
      <c r="AD104" s="76">
        <v>1</v>
      </c>
      <c r="AE104" s="77">
        <v>0</v>
      </c>
      <c r="AF104" s="78">
        <v>1</v>
      </c>
      <c r="AG104" s="79">
        <v>0</v>
      </c>
      <c r="AH104" s="80">
        <v>1</v>
      </c>
      <c r="AI104" s="81">
        <v>1</v>
      </c>
      <c r="AJ104" s="82">
        <v>1</v>
      </c>
      <c r="AK104" s="83">
        <v>1</v>
      </c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E104" s="19">
        <f t="shared" si="9"/>
        <v>25</v>
      </c>
      <c r="DF104" s="19" t="str">
        <f t="shared" si="10"/>
        <v/>
      </c>
    </row>
    <row r="105" spans="1:110" x14ac:dyDescent="0.3">
      <c r="A105" s="19"/>
      <c r="B105" s="6">
        <f t="shared" si="8"/>
        <v>20</v>
      </c>
      <c r="C105" s="6"/>
      <c r="D105" s="6"/>
      <c r="E105" s="6">
        <f t="shared" si="11"/>
        <v>9</v>
      </c>
      <c r="F105" s="6" t="str">
        <f t="shared" si="13"/>
        <v>PH04.8</v>
      </c>
      <c r="G105" s="6" t="s">
        <v>273</v>
      </c>
      <c r="H105" s="6">
        <v>8</v>
      </c>
      <c r="I105" s="3" t="str">
        <f>"Station Latitude "&amp;INDEX(BeagleStationLocations,(MID(G105,3,2)),29)</f>
        <v>Station Latitude 50 55' 4.44" N or 50.9179</v>
      </c>
      <c r="J105" s="56">
        <v>1</v>
      </c>
      <c r="K105" s="57">
        <v>1</v>
      </c>
      <c r="L105" s="58">
        <v>1</v>
      </c>
      <c r="M105" s="59">
        <v>1</v>
      </c>
      <c r="N105" s="60">
        <v>0</v>
      </c>
      <c r="O105" s="61">
        <v>0</v>
      </c>
      <c r="P105" s="62">
        <v>0</v>
      </c>
      <c r="Q105" s="63">
        <v>0</v>
      </c>
      <c r="R105" s="64">
        <v>0</v>
      </c>
      <c r="S105" s="65">
        <v>0</v>
      </c>
      <c r="T105" s="66">
        <v>1</v>
      </c>
      <c r="U105" s="67">
        <v>1</v>
      </c>
      <c r="V105" s="68">
        <v>1</v>
      </c>
      <c r="W105" s="69">
        <v>1</v>
      </c>
      <c r="X105" s="70">
        <v>1</v>
      </c>
      <c r="Y105" s="71">
        <v>1</v>
      </c>
      <c r="Z105" s="72">
        <v>1</v>
      </c>
      <c r="AA105" s="73">
        <v>1</v>
      </c>
      <c r="AB105" s="74">
        <v>1</v>
      </c>
      <c r="AC105" s="75">
        <v>1</v>
      </c>
      <c r="AD105" s="76">
        <v>1</v>
      </c>
      <c r="AE105" s="77">
        <v>1</v>
      </c>
      <c r="AF105" s="78">
        <v>1</v>
      </c>
      <c r="AG105" s="79">
        <v>0</v>
      </c>
      <c r="AH105" s="80">
        <v>1</v>
      </c>
      <c r="AI105" s="81">
        <v>1</v>
      </c>
      <c r="AJ105" s="82">
        <v>0</v>
      </c>
      <c r="AK105" s="83">
        <v>1</v>
      </c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E105" s="19">
        <f t="shared" si="9"/>
        <v>20</v>
      </c>
      <c r="DF105" s="19" t="str">
        <f t="shared" si="10"/>
        <v/>
      </c>
    </row>
    <row r="106" spans="1:110" x14ac:dyDescent="0.3">
      <c r="A106" s="19"/>
      <c r="B106" s="6">
        <f t="shared" si="8"/>
        <v>20</v>
      </c>
      <c r="C106" s="6"/>
      <c r="D106" s="6"/>
      <c r="E106" s="6">
        <f t="shared" si="11"/>
        <v>9</v>
      </c>
      <c r="F106" s="6" t="str">
        <f t="shared" si="13"/>
        <v>PH04.9</v>
      </c>
      <c r="G106" s="6" t="s">
        <v>273</v>
      </c>
      <c r="H106" s="6">
        <v>9</v>
      </c>
      <c r="I106" s="3" t="s">
        <v>81</v>
      </c>
      <c r="J106" s="56">
        <v>1</v>
      </c>
      <c r="K106" s="57">
        <v>1</v>
      </c>
      <c r="L106" s="58">
        <v>1</v>
      </c>
      <c r="M106" s="59">
        <v>1</v>
      </c>
      <c r="N106" s="60">
        <v>0</v>
      </c>
      <c r="O106" s="61">
        <v>0</v>
      </c>
      <c r="P106" s="62">
        <v>1</v>
      </c>
      <c r="Q106" s="63">
        <v>1</v>
      </c>
      <c r="R106" s="64">
        <v>0</v>
      </c>
      <c r="S106" s="65">
        <v>1</v>
      </c>
      <c r="T106" s="66">
        <v>0</v>
      </c>
      <c r="U106" s="67">
        <v>1</v>
      </c>
      <c r="V106" s="68">
        <v>1</v>
      </c>
      <c r="W106" s="69">
        <v>1</v>
      </c>
      <c r="X106" s="70">
        <v>1</v>
      </c>
      <c r="Y106" s="71">
        <v>1</v>
      </c>
      <c r="Z106" s="72">
        <v>1</v>
      </c>
      <c r="AA106" s="73">
        <v>0</v>
      </c>
      <c r="AB106" s="74">
        <v>1</v>
      </c>
      <c r="AC106" s="75">
        <v>1</v>
      </c>
      <c r="AD106" s="76">
        <v>1</v>
      </c>
      <c r="AE106" s="77">
        <v>1</v>
      </c>
      <c r="AF106" s="78">
        <v>1</v>
      </c>
      <c r="AG106" s="79">
        <v>0</v>
      </c>
      <c r="AH106" s="80">
        <v>0</v>
      </c>
      <c r="AI106" s="81">
        <v>1</v>
      </c>
      <c r="AJ106" s="82">
        <v>0</v>
      </c>
      <c r="AK106" s="83">
        <v>1</v>
      </c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E106" s="19">
        <f t="shared" si="9"/>
        <v>20</v>
      </c>
      <c r="DF106" s="19" t="str">
        <f t="shared" si="10"/>
        <v/>
      </c>
    </row>
    <row r="107" spans="1:110" x14ac:dyDescent="0.3">
      <c r="A107" s="19"/>
      <c r="B107" s="6">
        <f t="shared" si="8"/>
        <v>24</v>
      </c>
      <c r="C107" s="6"/>
      <c r="D107" s="6"/>
      <c r="E107" s="6">
        <f t="shared" si="11"/>
        <v>5</v>
      </c>
      <c r="F107" s="6" t="str">
        <f t="shared" si="13"/>
        <v>PH04.10</v>
      </c>
      <c r="G107" s="6" t="s">
        <v>273</v>
      </c>
      <c r="H107" s="6">
        <v>10</v>
      </c>
      <c r="I107" s="3" t="s">
        <v>84</v>
      </c>
      <c r="J107" s="56">
        <v>1</v>
      </c>
      <c r="K107" s="57">
        <v>1</v>
      </c>
      <c r="L107" s="58">
        <v>1</v>
      </c>
      <c r="M107" s="59">
        <v>1</v>
      </c>
      <c r="N107" s="60">
        <v>0</v>
      </c>
      <c r="O107" s="61">
        <v>1</v>
      </c>
      <c r="P107" s="62">
        <v>1</v>
      </c>
      <c r="Q107" s="63">
        <v>1</v>
      </c>
      <c r="R107" s="64">
        <v>1</v>
      </c>
      <c r="S107" s="65">
        <v>1</v>
      </c>
      <c r="T107" s="66">
        <v>0</v>
      </c>
      <c r="U107" s="67">
        <v>1</v>
      </c>
      <c r="V107" s="68">
        <v>1</v>
      </c>
      <c r="W107" s="69">
        <v>1</v>
      </c>
      <c r="X107" s="70">
        <v>1</v>
      </c>
      <c r="Y107" s="71">
        <v>1</v>
      </c>
      <c r="Z107" s="72">
        <v>1</v>
      </c>
      <c r="AA107" s="73">
        <v>1</v>
      </c>
      <c r="AB107" s="74">
        <v>1</v>
      </c>
      <c r="AC107" s="75">
        <v>1</v>
      </c>
      <c r="AD107" s="76">
        <v>1</v>
      </c>
      <c r="AE107" s="77">
        <v>1</v>
      </c>
      <c r="AF107" s="78">
        <v>1</v>
      </c>
      <c r="AG107" s="79">
        <v>0</v>
      </c>
      <c r="AH107" s="80">
        <v>1</v>
      </c>
      <c r="AI107" s="81">
        <v>1</v>
      </c>
      <c r="AJ107" s="82">
        <v>0</v>
      </c>
      <c r="AK107" s="83">
        <v>1</v>
      </c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E107" s="19">
        <f t="shared" si="9"/>
        <v>24</v>
      </c>
      <c r="DF107" s="19" t="str">
        <f t="shared" si="10"/>
        <v/>
      </c>
    </row>
    <row r="108" spans="1:110" x14ac:dyDescent="0.3">
      <c r="A108" s="19"/>
      <c r="B108" s="6">
        <f t="shared" si="8"/>
        <v>19</v>
      </c>
      <c r="C108" s="6"/>
      <c r="D108" s="6"/>
      <c r="E108" s="6">
        <f t="shared" si="11"/>
        <v>10</v>
      </c>
      <c r="F108" s="6" t="str">
        <f t="shared" si="13"/>
        <v>PH04.11</v>
      </c>
      <c r="G108" s="6" t="s">
        <v>273</v>
      </c>
      <c r="H108" s="6">
        <v>11</v>
      </c>
      <c r="I108" s="3" t="s">
        <v>85</v>
      </c>
      <c r="J108" s="56">
        <v>1</v>
      </c>
      <c r="K108" s="57">
        <v>1</v>
      </c>
      <c r="L108" s="58">
        <v>1</v>
      </c>
      <c r="M108" s="59">
        <v>0</v>
      </c>
      <c r="N108" s="60">
        <v>0</v>
      </c>
      <c r="O108" s="61">
        <v>1</v>
      </c>
      <c r="P108" s="62">
        <v>1</v>
      </c>
      <c r="Q108" s="63">
        <v>0</v>
      </c>
      <c r="R108" s="64">
        <v>1</v>
      </c>
      <c r="S108" s="65">
        <v>0</v>
      </c>
      <c r="T108" s="66">
        <v>0</v>
      </c>
      <c r="U108" s="67">
        <v>1</v>
      </c>
      <c r="V108" s="68">
        <v>1</v>
      </c>
      <c r="W108" s="69">
        <v>1</v>
      </c>
      <c r="X108" s="70">
        <v>0</v>
      </c>
      <c r="Y108" s="71">
        <v>1</v>
      </c>
      <c r="Z108" s="72">
        <v>1</v>
      </c>
      <c r="AA108" s="73">
        <v>0</v>
      </c>
      <c r="AB108" s="74">
        <v>1</v>
      </c>
      <c r="AC108" s="75">
        <v>0</v>
      </c>
      <c r="AD108" s="76">
        <v>0</v>
      </c>
      <c r="AE108" s="77">
        <v>1</v>
      </c>
      <c r="AF108" s="78">
        <v>1</v>
      </c>
      <c r="AG108" s="79">
        <v>1</v>
      </c>
      <c r="AH108" s="80">
        <v>1</v>
      </c>
      <c r="AI108" s="81">
        <v>1</v>
      </c>
      <c r="AJ108" s="82">
        <v>1</v>
      </c>
      <c r="AK108" s="83">
        <v>1</v>
      </c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E108" s="19">
        <f t="shared" si="9"/>
        <v>19</v>
      </c>
      <c r="DF108" s="19" t="str">
        <f t="shared" si="10"/>
        <v/>
      </c>
    </row>
    <row r="109" spans="1:110" x14ac:dyDescent="0.3">
      <c r="A109" s="19"/>
      <c r="B109" s="6">
        <f t="shared" si="8"/>
        <v>12</v>
      </c>
      <c r="C109" s="6"/>
      <c r="D109" s="6"/>
      <c r="E109" s="6">
        <f t="shared" si="11"/>
        <v>17</v>
      </c>
      <c r="F109" s="6" t="str">
        <f t="shared" si="13"/>
        <v>PH04.12</v>
      </c>
      <c r="G109" s="6" t="s">
        <v>273</v>
      </c>
      <c r="H109" s="6">
        <v>12</v>
      </c>
      <c r="I109" s="3" t="str">
        <f>"Beagle location "&amp;INDEX(BeagleStationLocations,(MID(G109,3,2)),1)</f>
        <v>Beagle location Port St Julian</v>
      </c>
      <c r="J109" s="56">
        <v>1</v>
      </c>
      <c r="K109" s="57">
        <v>1</v>
      </c>
      <c r="L109" s="58">
        <v>1</v>
      </c>
      <c r="M109" s="59">
        <v>1</v>
      </c>
      <c r="N109" s="60">
        <v>0</v>
      </c>
      <c r="O109" s="61">
        <v>0</v>
      </c>
      <c r="P109" s="62">
        <v>0</v>
      </c>
      <c r="Q109" s="63">
        <v>0</v>
      </c>
      <c r="R109" s="64">
        <v>0</v>
      </c>
      <c r="S109" s="65">
        <v>1</v>
      </c>
      <c r="T109" s="66">
        <v>0</v>
      </c>
      <c r="U109" s="67">
        <v>0</v>
      </c>
      <c r="V109" s="68">
        <v>0</v>
      </c>
      <c r="W109" s="69">
        <v>0</v>
      </c>
      <c r="X109" s="70">
        <v>1</v>
      </c>
      <c r="Y109" s="71">
        <v>1</v>
      </c>
      <c r="Z109" s="72">
        <v>0</v>
      </c>
      <c r="AA109" s="73">
        <v>0</v>
      </c>
      <c r="AB109" s="74">
        <v>0</v>
      </c>
      <c r="AC109" s="75">
        <v>0</v>
      </c>
      <c r="AD109" s="76">
        <v>1</v>
      </c>
      <c r="AE109" s="77">
        <v>0</v>
      </c>
      <c r="AF109" s="78">
        <v>1</v>
      </c>
      <c r="AG109" s="79">
        <v>0</v>
      </c>
      <c r="AH109" s="80">
        <v>1</v>
      </c>
      <c r="AI109" s="81">
        <v>1</v>
      </c>
      <c r="AJ109" s="82">
        <v>0</v>
      </c>
      <c r="AK109" s="83">
        <v>1</v>
      </c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E109" s="19">
        <f t="shared" si="9"/>
        <v>12</v>
      </c>
      <c r="DF109" s="19" t="str">
        <f t="shared" si="10"/>
        <v/>
      </c>
    </row>
    <row r="110" spans="1:110" x14ac:dyDescent="0.3">
      <c r="A110" s="19"/>
      <c r="B110" s="6">
        <f t="shared" ref="B110:B165" si="14">SUM(J110:DC110)</f>
        <v>0</v>
      </c>
      <c r="C110" s="6"/>
      <c r="D110" s="6"/>
      <c r="E110" s="6">
        <f t="shared" si="11"/>
        <v>29</v>
      </c>
      <c r="F110" s="6" t="str">
        <f t="shared" si="13"/>
        <v/>
      </c>
      <c r="G110" s="6"/>
      <c r="H110" s="6"/>
      <c r="I110" s="3" t="s">
        <v>91</v>
      </c>
      <c r="J110" s="56"/>
      <c r="K110" s="57"/>
      <c r="L110" s="58"/>
      <c r="M110" s="59"/>
      <c r="N110" s="60"/>
      <c r="O110" s="61"/>
      <c r="P110" s="62"/>
      <c r="Q110" s="63"/>
      <c r="R110" s="64"/>
      <c r="S110" s="65"/>
      <c r="T110" s="66"/>
      <c r="U110" s="67"/>
      <c r="V110" s="68"/>
      <c r="W110" s="69"/>
      <c r="X110" s="70"/>
      <c r="Y110" s="71"/>
      <c r="Z110" s="72"/>
      <c r="AA110" s="73"/>
      <c r="AB110" s="74"/>
      <c r="AC110" s="75"/>
      <c r="AD110" s="76"/>
      <c r="AE110" s="77"/>
      <c r="AF110" s="78"/>
      <c r="AG110" s="79"/>
      <c r="AH110" s="80"/>
      <c r="AI110" s="81"/>
      <c r="AJ110" s="82"/>
      <c r="AK110" s="83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E110" s="19">
        <f t="shared" si="9"/>
        <v>0</v>
      </c>
      <c r="DF110" s="19" t="str">
        <f t="shared" si="10"/>
        <v/>
      </c>
    </row>
    <row r="111" spans="1:110" x14ac:dyDescent="0.3">
      <c r="A111" s="19"/>
      <c r="B111" s="6">
        <f t="shared" si="14"/>
        <v>20</v>
      </c>
      <c r="C111" s="6"/>
      <c r="D111" s="6"/>
      <c r="E111" s="6">
        <f t="shared" si="11"/>
        <v>9</v>
      </c>
      <c r="F111" s="6" t="str">
        <f t="shared" si="13"/>
        <v>PH05.1</v>
      </c>
      <c r="G111" s="6" t="s">
        <v>274</v>
      </c>
      <c r="H111" s="6">
        <v>1</v>
      </c>
      <c r="I111" s="3" t="s">
        <v>92</v>
      </c>
      <c r="J111" s="56">
        <v>1</v>
      </c>
      <c r="K111" s="57">
        <v>1</v>
      </c>
      <c r="L111" s="58">
        <v>1</v>
      </c>
      <c r="M111" s="59">
        <v>1</v>
      </c>
      <c r="N111" s="60">
        <v>0</v>
      </c>
      <c r="O111" s="61">
        <v>0</v>
      </c>
      <c r="P111" s="62">
        <v>1</v>
      </c>
      <c r="Q111" s="63">
        <v>1</v>
      </c>
      <c r="R111" s="64">
        <v>0</v>
      </c>
      <c r="S111" s="65">
        <v>1</v>
      </c>
      <c r="T111" s="66">
        <v>0</v>
      </c>
      <c r="U111" s="67">
        <v>1</v>
      </c>
      <c r="V111" s="68">
        <v>1</v>
      </c>
      <c r="W111" s="69">
        <v>1</v>
      </c>
      <c r="X111" s="70">
        <v>1</v>
      </c>
      <c r="Y111" s="71">
        <v>1</v>
      </c>
      <c r="Z111" s="72">
        <v>1</v>
      </c>
      <c r="AA111" s="73">
        <v>0</v>
      </c>
      <c r="AB111" s="74">
        <v>1</v>
      </c>
      <c r="AC111" s="75">
        <v>1</v>
      </c>
      <c r="AD111" s="76">
        <v>1</v>
      </c>
      <c r="AE111" s="77">
        <v>1</v>
      </c>
      <c r="AF111" s="78">
        <v>1</v>
      </c>
      <c r="AG111" s="79">
        <v>0</v>
      </c>
      <c r="AH111" s="80">
        <v>0</v>
      </c>
      <c r="AI111" s="81">
        <v>1</v>
      </c>
      <c r="AJ111" s="82">
        <v>0</v>
      </c>
      <c r="AK111" s="83">
        <v>1</v>
      </c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E111" s="19">
        <f t="shared" si="9"/>
        <v>20</v>
      </c>
      <c r="DF111" s="19" t="str">
        <f t="shared" si="10"/>
        <v/>
      </c>
    </row>
    <row r="112" spans="1:110" x14ac:dyDescent="0.3">
      <c r="A112" s="19"/>
      <c r="B112" s="6">
        <f t="shared" si="14"/>
        <v>20</v>
      </c>
      <c r="C112" s="6"/>
      <c r="D112" s="6"/>
      <c r="E112" s="6">
        <f t="shared" si="11"/>
        <v>9</v>
      </c>
      <c r="F112" s="6" t="str">
        <f t="shared" si="13"/>
        <v>PH05.2</v>
      </c>
      <c r="G112" s="6" t="s">
        <v>274</v>
      </c>
      <c r="H112" s="6">
        <v>2</v>
      </c>
      <c r="I112" s="3" t="s">
        <v>93</v>
      </c>
      <c r="J112" s="56">
        <v>1</v>
      </c>
      <c r="K112" s="57">
        <v>1</v>
      </c>
      <c r="L112" s="58">
        <v>1</v>
      </c>
      <c r="M112" s="59">
        <v>1</v>
      </c>
      <c r="N112" s="60">
        <v>1</v>
      </c>
      <c r="O112" s="61">
        <v>1</v>
      </c>
      <c r="P112" s="62">
        <v>1</v>
      </c>
      <c r="Q112" s="63">
        <v>0</v>
      </c>
      <c r="R112" s="64">
        <v>0</v>
      </c>
      <c r="S112" s="65">
        <v>1</v>
      </c>
      <c r="T112" s="66">
        <v>1</v>
      </c>
      <c r="U112" s="67">
        <v>1</v>
      </c>
      <c r="V112" s="68">
        <v>1</v>
      </c>
      <c r="W112" s="69">
        <v>0</v>
      </c>
      <c r="X112" s="70">
        <v>1</v>
      </c>
      <c r="Y112" s="71">
        <v>1</v>
      </c>
      <c r="Z112" s="72">
        <v>1</v>
      </c>
      <c r="AA112" s="73">
        <v>1</v>
      </c>
      <c r="AB112" s="74">
        <v>1</v>
      </c>
      <c r="AC112" s="75">
        <v>1</v>
      </c>
      <c r="AD112" s="76">
        <v>0</v>
      </c>
      <c r="AE112" s="77">
        <v>0</v>
      </c>
      <c r="AF112" s="78">
        <v>0</v>
      </c>
      <c r="AG112" s="79">
        <v>1</v>
      </c>
      <c r="AH112" s="80">
        <v>0</v>
      </c>
      <c r="AI112" s="81">
        <v>0</v>
      </c>
      <c r="AJ112" s="82">
        <v>1</v>
      </c>
      <c r="AK112" s="83">
        <v>1</v>
      </c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E112" s="19">
        <f t="shared" si="9"/>
        <v>20</v>
      </c>
      <c r="DF112" s="19" t="str">
        <f t="shared" si="10"/>
        <v/>
      </c>
    </row>
    <row r="113" spans="1:110" x14ac:dyDescent="0.3">
      <c r="A113" s="19"/>
      <c r="B113" s="6">
        <f t="shared" si="14"/>
        <v>18</v>
      </c>
      <c r="C113" s="6"/>
      <c r="D113" s="6"/>
      <c r="E113" s="6">
        <f t="shared" si="11"/>
        <v>11</v>
      </c>
      <c r="F113" s="6" t="str">
        <f t="shared" si="13"/>
        <v>PH05.3</v>
      </c>
      <c r="G113" s="6" t="s">
        <v>274</v>
      </c>
      <c r="H113" s="6">
        <v>3</v>
      </c>
      <c r="I113" s="3" t="s">
        <v>446</v>
      </c>
      <c r="J113" s="56">
        <v>1</v>
      </c>
      <c r="K113" s="57">
        <v>1</v>
      </c>
      <c r="L113" s="58">
        <v>1</v>
      </c>
      <c r="M113" s="59">
        <v>1</v>
      </c>
      <c r="N113" s="60">
        <v>1</v>
      </c>
      <c r="O113" s="61">
        <v>0</v>
      </c>
      <c r="P113" s="62">
        <v>0</v>
      </c>
      <c r="Q113" s="63">
        <v>0</v>
      </c>
      <c r="R113" s="64">
        <v>0</v>
      </c>
      <c r="S113" s="65">
        <v>1</v>
      </c>
      <c r="T113" s="66">
        <v>0</v>
      </c>
      <c r="U113" s="67">
        <v>1</v>
      </c>
      <c r="V113" s="68">
        <v>1</v>
      </c>
      <c r="W113" s="69">
        <v>1</v>
      </c>
      <c r="X113" s="70">
        <v>0</v>
      </c>
      <c r="Y113" s="71">
        <v>1</v>
      </c>
      <c r="Z113" s="72">
        <v>0</v>
      </c>
      <c r="AA113" s="73">
        <v>0</v>
      </c>
      <c r="AB113" s="74">
        <v>1</v>
      </c>
      <c r="AC113" s="75">
        <v>0</v>
      </c>
      <c r="AD113" s="76">
        <v>1</v>
      </c>
      <c r="AE113" s="77">
        <v>1</v>
      </c>
      <c r="AF113" s="78">
        <v>1</v>
      </c>
      <c r="AG113" s="79">
        <v>1</v>
      </c>
      <c r="AH113" s="80">
        <v>1</v>
      </c>
      <c r="AI113" s="81">
        <v>1</v>
      </c>
      <c r="AJ113" s="82">
        <v>0</v>
      </c>
      <c r="AK113" s="83">
        <v>1</v>
      </c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E113" s="19">
        <f t="shared" si="9"/>
        <v>18</v>
      </c>
      <c r="DF113" s="19" t="str">
        <f t="shared" si="10"/>
        <v/>
      </c>
    </row>
    <row r="114" spans="1:110" x14ac:dyDescent="0.3">
      <c r="A114" s="19"/>
      <c r="B114" s="6">
        <f t="shared" si="14"/>
        <v>15</v>
      </c>
      <c r="C114" s="6"/>
      <c r="D114" s="6"/>
      <c r="E114" s="6">
        <f t="shared" si="11"/>
        <v>14</v>
      </c>
      <c r="F114" s="6" t="str">
        <f t="shared" si="13"/>
        <v>PH05.3A</v>
      </c>
      <c r="G114" s="6" t="s">
        <v>274</v>
      </c>
      <c r="H114" s="6" t="s">
        <v>447</v>
      </c>
      <c r="I114" s="3" t="str">
        <f>"Station Latitude "&amp;INDEX(BeagleStationLocations,(MID(G114,3,2)),29)</f>
        <v>Station Latitude 51 43' 3.72" N or 51.7177</v>
      </c>
      <c r="J114" s="56">
        <v>1</v>
      </c>
      <c r="K114" s="57">
        <v>1</v>
      </c>
      <c r="L114" s="58">
        <v>1</v>
      </c>
      <c r="M114" s="59">
        <v>1</v>
      </c>
      <c r="N114" s="60">
        <v>0</v>
      </c>
      <c r="O114" s="61">
        <v>0</v>
      </c>
      <c r="P114" s="62">
        <v>0</v>
      </c>
      <c r="Q114" s="63">
        <v>0</v>
      </c>
      <c r="R114" s="64">
        <v>0</v>
      </c>
      <c r="S114" s="65">
        <v>0</v>
      </c>
      <c r="T114" s="66">
        <v>0</v>
      </c>
      <c r="U114" s="67">
        <v>1</v>
      </c>
      <c r="V114" s="68">
        <v>1</v>
      </c>
      <c r="W114" s="69">
        <v>1</v>
      </c>
      <c r="X114" s="70">
        <v>1</v>
      </c>
      <c r="Y114" s="71">
        <v>1</v>
      </c>
      <c r="Z114" s="72">
        <v>0</v>
      </c>
      <c r="AA114" s="73">
        <v>0</v>
      </c>
      <c r="AB114" s="74">
        <v>0</v>
      </c>
      <c r="AC114" s="75">
        <v>1</v>
      </c>
      <c r="AD114" s="76">
        <v>0</v>
      </c>
      <c r="AE114" s="77">
        <v>1</v>
      </c>
      <c r="AF114" s="78">
        <v>1</v>
      </c>
      <c r="AG114" s="79">
        <v>0</v>
      </c>
      <c r="AH114" s="80">
        <v>0</v>
      </c>
      <c r="AI114" s="81">
        <v>1</v>
      </c>
      <c r="AJ114" s="82">
        <v>1</v>
      </c>
      <c r="AK114" s="83">
        <v>1</v>
      </c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E114" s="19">
        <f t="shared" si="9"/>
        <v>15</v>
      </c>
      <c r="DF114" s="19" t="str">
        <f t="shared" si="10"/>
        <v/>
      </c>
    </row>
    <row r="115" spans="1:110" x14ac:dyDescent="0.3">
      <c r="A115" s="19"/>
      <c r="B115" s="6">
        <f t="shared" si="14"/>
        <v>22</v>
      </c>
      <c r="C115" s="6"/>
      <c r="D115" s="6"/>
      <c r="E115" s="6">
        <f t="shared" si="11"/>
        <v>7</v>
      </c>
      <c r="F115" s="6" t="str">
        <f t="shared" si="13"/>
        <v>PH05.4</v>
      </c>
      <c r="G115" s="6" t="s">
        <v>274</v>
      </c>
      <c r="H115" s="6">
        <v>4</v>
      </c>
      <c r="I115" s="3" t="s">
        <v>94</v>
      </c>
      <c r="J115" s="56">
        <v>1</v>
      </c>
      <c r="K115" s="57">
        <v>1</v>
      </c>
      <c r="L115" s="58">
        <v>1</v>
      </c>
      <c r="M115" s="59">
        <v>1</v>
      </c>
      <c r="N115" s="60">
        <v>1</v>
      </c>
      <c r="O115" s="61">
        <v>0</v>
      </c>
      <c r="P115" s="62">
        <v>1</v>
      </c>
      <c r="Q115" s="63">
        <v>1</v>
      </c>
      <c r="R115" s="64">
        <v>0</v>
      </c>
      <c r="S115" s="65">
        <v>1</v>
      </c>
      <c r="T115" s="66">
        <v>0</v>
      </c>
      <c r="U115" s="67">
        <v>1</v>
      </c>
      <c r="V115" s="68">
        <v>1</v>
      </c>
      <c r="W115" s="69">
        <v>1</v>
      </c>
      <c r="X115" s="70">
        <v>1</v>
      </c>
      <c r="Y115" s="71">
        <v>1</v>
      </c>
      <c r="Z115" s="72">
        <v>1</v>
      </c>
      <c r="AA115" s="73">
        <v>0</v>
      </c>
      <c r="AB115" s="74">
        <v>1</v>
      </c>
      <c r="AC115" s="75">
        <v>1</v>
      </c>
      <c r="AD115" s="76">
        <v>0</v>
      </c>
      <c r="AE115" s="77">
        <v>1</v>
      </c>
      <c r="AF115" s="78">
        <v>1</v>
      </c>
      <c r="AG115" s="79">
        <v>0</v>
      </c>
      <c r="AH115" s="80">
        <v>1</v>
      </c>
      <c r="AI115" s="81">
        <v>1</v>
      </c>
      <c r="AJ115" s="82">
        <v>1</v>
      </c>
      <c r="AK115" s="83">
        <v>1</v>
      </c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E115" s="19">
        <f t="shared" si="9"/>
        <v>22</v>
      </c>
      <c r="DF115" s="19" t="str">
        <f t="shared" si="10"/>
        <v/>
      </c>
    </row>
    <row r="116" spans="1:110" x14ac:dyDescent="0.3">
      <c r="A116" s="19"/>
      <c r="B116" s="6">
        <f t="shared" si="14"/>
        <v>1</v>
      </c>
      <c r="C116" s="6"/>
      <c r="D116" s="6"/>
      <c r="E116" s="6">
        <f t="shared" si="11"/>
        <v>28</v>
      </c>
      <c r="F116" s="6" t="str">
        <f t="shared" si="13"/>
        <v>PH05.5</v>
      </c>
      <c r="G116" s="6" t="s">
        <v>274</v>
      </c>
      <c r="H116" s="6">
        <v>5</v>
      </c>
      <c r="I116" s="89" t="s">
        <v>495</v>
      </c>
      <c r="J116" s="56">
        <v>0</v>
      </c>
      <c r="K116" s="57">
        <v>0</v>
      </c>
      <c r="L116" s="58">
        <v>0</v>
      </c>
      <c r="M116" s="59">
        <v>0</v>
      </c>
      <c r="N116" s="60">
        <v>0</v>
      </c>
      <c r="O116" s="61">
        <v>0</v>
      </c>
      <c r="P116" s="62">
        <v>0</v>
      </c>
      <c r="Q116" s="63">
        <v>0</v>
      </c>
      <c r="R116" s="64">
        <v>0</v>
      </c>
      <c r="S116" s="65">
        <v>0</v>
      </c>
      <c r="T116" s="66">
        <v>0</v>
      </c>
      <c r="U116" s="67">
        <v>0</v>
      </c>
      <c r="V116" s="68">
        <v>0</v>
      </c>
      <c r="W116" s="69">
        <v>0</v>
      </c>
      <c r="X116" s="70">
        <v>0</v>
      </c>
      <c r="Y116" s="71">
        <v>0</v>
      </c>
      <c r="Z116" s="72">
        <v>0</v>
      </c>
      <c r="AA116" s="73">
        <v>0</v>
      </c>
      <c r="AB116" s="74">
        <v>1</v>
      </c>
      <c r="AC116" s="75">
        <v>0</v>
      </c>
      <c r="AD116" s="76">
        <v>0</v>
      </c>
      <c r="AE116" s="77">
        <v>0</v>
      </c>
      <c r="AF116" s="78">
        <v>0</v>
      </c>
      <c r="AG116" s="79">
        <v>0</v>
      </c>
      <c r="AH116" s="80">
        <v>0</v>
      </c>
      <c r="AI116" s="81">
        <v>0</v>
      </c>
      <c r="AJ116" s="82">
        <v>0</v>
      </c>
      <c r="AK116" s="83">
        <v>0</v>
      </c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E116" s="19">
        <f t="shared" si="9"/>
        <v>1</v>
      </c>
      <c r="DF116" s="19" t="str">
        <f t="shared" si="10"/>
        <v/>
      </c>
    </row>
    <row r="117" spans="1:110" x14ac:dyDescent="0.3">
      <c r="A117" s="19"/>
      <c r="B117" s="6">
        <f t="shared" si="14"/>
        <v>2</v>
      </c>
      <c r="C117" s="6"/>
      <c r="D117" s="6"/>
      <c r="E117" s="6">
        <f t="shared" si="11"/>
        <v>27</v>
      </c>
      <c r="F117" s="6" t="str">
        <f t="shared" si="13"/>
        <v>PH05.6</v>
      </c>
      <c r="G117" s="6" t="s">
        <v>274</v>
      </c>
      <c r="H117" s="6">
        <v>6</v>
      </c>
      <c r="I117" s="89" t="s">
        <v>496</v>
      </c>
      <c r="J117" s="56">
        <v>0</v>
      </c>
      <c r="K117" s="57">
        <v>0</v>
      </c>
      <c r="L117" s="58">
        <v>0</v>
      </c>
      <c r="M117" s="59">
        <v>0</v>
      </c>
      <c r="N117" s="60">
        <v>0</v>
      </c>
      <c r="O117" s="61">
        <v>0</v>
      </c>
      <c r="P117" s="62">
        <v>0</v>
      </c>
      <c r="Q117" s="63">
        <v>0</v>
      </c>
      <c r="R117" s="64">
        <v>0</v>
      </c>
      <c r="S117" s="65">
        <v>0</v>
      </c>
      <c r="T117" s="66">
        <v>0</v>
      </c>
      <c r="U117" s="67">
        <v>0</v>
      </c>
      <c r="V117" s="68">
        <v>0</v>
      </c>
      <c r="W117" s="69">
        <v>0</v>
      </c>
      <c r="X117" s="70">
        <v>0</v>
      </c>
      <c r="Y117" s="71">
        <v>0</v>
      </c>
      <c r="Z117" s="72">
        <v>0</v>
      </c>
      <c r="AA117" s="73">
        <v>0</v>
      </c>
      <c r="AB117" s="74">
        <v>1</v>
      </c>
      <c r="AC117" s="75">
        <v>0</v>
      </c>
      <c r="AD117" s="76">
        <v>0</v>
      </c>
      <c r="AE117" s="77">
        <v>0</v>
      </c>
      <c r="AF117" s="78">
        <v>0</v>
      </c>
      <c r="AG117" s="79">
        <v>0</v>
      </c>
      <c r="AH117" s="80">
        <v>1</v>
      </c>
      <c r="AI117" s="81">
        <v>0</v>
      </c>
      <c r="AJ117" s="82">
        <v>0</v>
      </c>
      <c r="AK117" s="83">
        <v>0</v>
      </c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E117" s="19">
        <f t="shared" si="9"/>
        <v>2</v>
      </c>
      <c r="DF117" s="19" t="str">
        <f t="shared" si="10"/>
        <v/>
      </c>
    </row>
    <row r="118" spans="1:110" x14ac:dyDescent="0.3">
      <c r="A118" s="19"/>
      <c r="B118" s="6">
        <f t="shared" si="14"/>
        <v>25</v>
      </c>
      <c r="C118" s="6"/>
      <c r="D118" s="6"/>
      <c r="E118" s="6">
        <f t="shared" si="11"/>
        <v>4</v>
      </c>
      <c r="F118" s="6" t="str">
        <f t="shared" si="13"/>
        <v>PH05.7</v>
      </c>
      <c r="G118" s="6" t="s">
        <v>274</v>
      </c>
      <c r="H118" s="6">
        <v>7</v>
      </c>
      <c r="I118" s="3" t="s">
        <v>146</v>
      </c>
      <c r="J118" s="56">
        <v>1</v>
      </c>
      <c r="K118" s="57">
        <v>1</v>
      </c>
      <c r="L118" s="58">
        <v>1</v>
      </c>
      <c r="M118" s="59">
        <v>1</v>
      </c>
      <c r="N118" s="60">
        <v>0</v>
      </c>
      <c r="O118" s="61">
        <v>1</v>
      </c>
      <c r="P118" s="62">
        <v>1</v>
      </c>
      <c r="Q118" s="63">
        <v>1</v>
      </c>
      <c r="R118" s="64">
        <v>1</v>
      </c>
      <c r="S118" s="65">
        <v>1</v>
      </c>
      <c r="T118" s="66">
        <v>0</v>
      </c>
      <c r="U118" s="67">
        <v>1</v>
      </c>
      <c r="V118" s="68">
        <v>1</v>
      </c>
      <c r="W118" s="69">
        <v>1</v>
      </c>
      <c r="X118" s="70">
        <v>1</v>
      </c>
      <c r="Y118" s="71">
        <v>1</v>
      </c>
      <c r="Z118" s="72">
        <v>1</v>
      </c>
      <c r="AA118" s="73">
        <v>1</v>
      </c>
      <c r="AB118" s="74">
        <v>0</v>
      </c>
      <c r="AC118" s="75">
        <v>1</v>
      </c>
      <c r="AD118" s="76">
        <v>1</v>
      </c>
      <c r="AE118" s="77">
        <v>1</v>
      </c>
      <c r="AF118" s="78">
        <v>1</v>
      </c>
      <c r="AG118" s="79">
        <v>1</v>
      </c>
      <c r="AH118" s="80">
        <v>1</v>
      </c>
      <c r="AI118" s="81">
        <v>1</v>
      </c>
      <c r="AJ118" s="82">
        <v>1</v>
      </c>
      <c r="AK118" s="83">
        <v>1</v>
      </c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E118" s="19">
        <f t="shared" si="9"/>
        <v>25</v>
      </c>
      <c r="DF118" s="19" t="str">
        <f t="shared" si="10"/>
        <v/>
      </c>
    </row>
    <row r="119" spans="1:110" x14ac:dyDescent="0.3">
      <c r="A119" s="19"/>
      <c r="B119" s="6">
        <f t="shared" si="14"/>
        <v>23</v>
      </c>
      <c r="C119" s="6"/>
      <c r="D119" s="6"/>
      <c r="E119" s="6">
        <f t="shared" si="11"/>
        <v>6</v>
      </c>
      <c r="F119" s="6" t="str">
        <f t="shared" si="13"/>
        <v>PH05.8</v>
      </c>
      <c r="G119" s="6" t="s">
        <v>274</v>
      </c>
      <c r="H119" s="6">
        <v>8</v>
      </c>
      <c r="I119" s="3" t="s">
        <v>147</v>
      </c>
      <c r="J119" s="56">
        <v>1</v>
      </c>
      <c r="K119" s="57">
        <v>1</v>
      </c>
      <c r="L119" s="58">
        <v>1</v>
      </c>
      <c r="M119" s="59">
        <v>1</v>
      </c>
      <c r="N119" s="60">
        <v>0</v>
      </c>
      <c r="O119" s="61">
        <v>0</v>
      </c>
      <c r="P119" s="62">
        <v>1</v>
      </c>
      <c r="Q119" s="63">
        <v>1</v>
      </c>
      <c r="R119" s="64">
        <v>1</v>
      </c>
      <c r="S119" s="65">
        <v>1</v>
      </c>
      <c r="T119" s="66">
        <v>0</v>
      </c>
      <c r="U119" s="67">
        <v>1</v>
      </c>
      <c r="V119" s="68">
        <v>1</v>
      </c>
      <c r="W119" s="69">
        <v>1</v>
      </c>
      <c r="X119" s="70">
        <v>1</v>
      </c>
      <c r="Y119" s="71">
        <v>1</v>
      </c>
      <c r="Z119" s="72">
        <v>1</v>
      </c>
      <c r="AA119" s="73">
        <v>0</v>
      </c>
      <c r="AB119" s="74">
        <v>0</v>
      </c>
      <c r="AC119" s="75">
        <v>1</v>
      </c>
      <c r="AD119" s="76">
        <v>1</v>
      </c>
      <c r="AE119" s="77">
        <v>1</v>
      </c>
      <c r="AF119" s="78">
        <v>1</v>
      </c>
      <c r="AG119" s="79">
        <v>1</v>
      </c>
      <c r="AH119" s="80">
        <v>1</v>
      </c>
      <c r="AI119" s="81">
        <v>1</v>
      </c>
      <c r="AJ119" s="82">
        <v>1</v>
      </c>
      <c r="AK119" s="83">
        <v>1</v>
      </c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E119" s="19">
        <f t="shared" si="9"/>
        <v>23</v>
      </c>
      <c r="DF119" s="19" t="str">
        <f t="shared" si="10"/>
        <v/>
      </c>
    </row>
    <row r="120" spans="1:110" x14ac:dyDescent="0.3">
      <c r="A120" s="19"/>
      <c r="B120" s="6">
        <f t="shared" si="14"/>
        <v>26</v>
      </c>
      <c r="C120" s="6"/>
      <c r="D120" s="6"/>
      <c r="E120" s="6">
        <f t="shared" si="11"/>
        <v>3</v>
      </c>
      <c r="F120" s="6" t="str">
        <f t="shared" si="13"/>
        <v>PH05.9</v>
      </c>
      <c r="G120" s="6" t="s">
        <v>274</v>
      </c>
      <c r="H120" s="6">
        <v>9</v>
      </c>
      <c r="I120" s="3" t="s">
        <v>95</v>
      </c>
      <c r="J120" s="56">
        <v>1</v>
      </c>
      <c r="K120" s="57">
        <v>1</v>
      </c>
      <c r="L120" s="58">
        <v>1</v>
      </c>
      <c r="M120" s="59">
        <v>1</v>
      </c>
      <c r="N120" s="60">
        <v>1</v>
      </c>
      <c r="O120" s="61">
        <v>1</v>
      </c>
      <c r="P120" s="62">
        <v>1</v>
      </c>
      <c r="Q120" s="63">
        <v>0</v>
      </c>
      <c r="R120" s="64">
        <v>1</v>
      </c>
      <c r="S120" s="65">
        <v>1</v>
      </c>
      <c r="T120" s="66">
        <v>0</v>
      </c>
      <c r="U120" s="67">
        <v>1</v>
      </c>
      <c r="V120" s="68">
        <v>1</v>
      </c>
      <c r="W120" s="69">
        <v>1</v>
      </c>
      <c r="X120" s="70">
        <v>1</v>
      </c>
      <c r="Y120" s="71">
        <v>1</v>
      </c>
      <c r="Z120" s="72">
        <v>1</v>
      </c>
      <c r="AA120" s="73">
        <v>1</v>
      </c>
      <c r="AB120" s="74">
        <v>1</v>
      </c>
      <c r="AC120" s="75">
        <v>1</v>
      </c>
      <c r="AD120" s="76">
        <v>1</v>
      </c>
      <c r="AE120" s="77">
        <v>1</v>
      </c>
      <c r="AF120" s="78">
        <v>1</v>
      </c>
      <c r="AG120" s="79">
        <v>1</v>
      </c>
      <c r="AH120" s="80">
        <v>1</v>
      </c>
      <c r="AI120" s="81">
        <v>1</v>
      </c>
      <c r="AJ120" s="82">
        <v>1</v>
      </c>
      <c r="AK120" s="83">
        <v>1</v>
      </c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E120" s="19">
        <f t="shared" si="9"/>
        <v>26</v>
      </c>
      <c r="DF120" s="19" t="str">
        <f t="shared" si="10"/>
        <v/>
      </c>
    </row>
    <row r="121" spans="1:110" x14ac:dyDescent="0.3">
      <c r="A121" s="19"/>
      <c r="B121" s="6">
        <f t="shared" si="14"/>
        <v>5</v>
      </c>
      <c r="C121" s="6"/>
      <c r="D121" s="6"/>
      <c r="E121" s="6">
        <f t="shared" ref="E121:E175" si="15">D121+(Number_of_Teams-B121+1)*IF(C121="",1,C121)</f>
        <v>24</v>
      </c>
      <c r="F121" s="6" t="str">
        <f t="shared" si="13"/>
        <v>PH05.10</v>
      </c>
      <c r="G121" s="6" t="s">
        <v>274</v>
      </c>
      <c r="H121" s="6">
        <v>10</v>
      </c>
      <c r="I121" s="3" t="s">
        <v>96</v>
      </c>
      <c r="J121" s="56">
        <v>1</v>
      </c>
      <c r="K121" s="57">
        <v>1</v>
      </c>
      <c r="L121" s="58">
        <v>0</v>
      </c>
      <c r="M121" s="59">
        <v>1</v>
      </c>
      <c r="N121" s="60">
        <v>0</v>
      </c>
      <c r="O121" s="61">
        <v>0</v>
      </c>
      <c r="P121" s="62">
        <v>0</v>
      </c>
      <c r="Q121" s="63">
        <v>0</v>
      </c>
      <c r="R121" s="64">
        <v>0</v>
      </c>
      <c r="S121" s="65">
        <v>0</v>
      </c>
      <c r="T121" s="66">
        <v>0</v>
      </c>
      <c r="U121" s="67">
        <v>0</v>
      </c>
      <c r="V121" s="68">
        <v>1</v>
      </c>
      <c r="W121" s="69">
        <v>1</v>
      </c>
      <c r="X121" s="70">
        <v>0</v>
      </c>
      <c r="Y121" s="71">
        <v>0</v>
      </c>
      <c r="Z121" s="72">
        <v>0</v>
      </c>
      <c r="AA121" s="73">
        <v>0</v>
      </c>
      <c r="AB121" s="74">
        <v>0</v>
      </c>
      <c r="AC121" s="75">
        <v>0</v>
      </c>
      <c r="AD121" s="76">
        <v>0</v>
      </c>
      <c r="AE121" s="77">
        <v>0</v>
      </c>
      <c r="AF121" s="78">
        <v>0</v>
      </c>
      <c r="AG121" s="79">
        <v>0</v>
      </c>
      <c r="AH121" s="80">
        <v>0</v>
      </c>
      <c r="AI121" s="81">
        <v>0</v>
      </c>
      <c r="AJ121" s="82">
        <v>0</v>
      </c>
      <c r="AK121" s="83">
        <v>0</v>
      </c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E121" s="19">
        <f t="shared" si="9"/>
        <v>5</v>
      </c>
      <c r="DF121" s="19" t="str">
        <f t="shared" si="10"/>
        <v/>
      </c>
    </row>
    <row r="122" spans="1:110" x14ac:dyDescent="0.3">
      <c r="A122" s="19"/>
      <c r="B122" s="6">
        <f t="shared" si="14"/>
        <v>25</v>
      </c>
      <c r="C122" s="6"/>
      <c r="D122" s="6"/>
      <c r="E122" s="6">
        <f t="shared" si="15"/>
        <v>4</v>
      </c>
      <c r="F122" s="6" t="str">
        <f t="shared" si="13"/>
        <v>PH05.11</v>
      </c>
      <c r="G122" s="6" t="s">
        <v>274</v>
      </c>
      <c r="H122" s="6">
        <v>11</v>
      </c>
      <c r="I122" s="3" t="s">
        <v>97</v>
      </c>
      <c r="J122" s="56">
        <v>1</v>
      </c>
      <c r="K122" s="57">
        <v>1</v>
      </c>
      <c r="L122" s="58">
        <v>1</v>
      </c>
      <c r="M122" s="59">
        <v>1</v>
      </c>
      <c r="N122" s="60">
        <v>1</v>
      </c>
      <c r="O122" s="61">
        <v>1</v>
      </c>
      <c r="P122" s="62">
        <v>1</v>
      </c>
      <c r="Q122" s="63">
        <v>1</v>
      </c>
      <c r="R122" s="64">
        <v>1</v>
      </c>
      <c r="S122" s="65">
        <v>1</v>
      </c>
      <c r="T122" s="66">
        <v>0</v>
      </c>
      <c r="U122" s="67">
        <v>1</v>
      </c>
      <c r="V122" s="68">
        <v>1</v>
      </c>
      <c r="W122" s="69">
        <v>1</v>
      </c>
      <c r="X122" s="70">
        <v>1</v>
      </c>
      <c r="Y122" s="71">
        <v>1</v>
      </c>
      <c r="Z122" s="72">
        <v>1</v>
      </c>
      <c r="AA122" s="73">
        <v>1</v>
      </c>
      <c r="AB122" s="74">
        <v>1</v>
      </c>
      <c r="AC122" s="75">
        <v>1</v>
      </c>
      <c r="AD122" s="76">
        <v>1</v>
      </c>
      <c r="AE122" s="77">
        <v>1</v>
      </c>
      <c r="AF122" s="78">
        <v>1</v>
      </c>
      <c r="AG122" s="79">
        <v>0</v>
      </c>
      <c r="AH122" s="80">
        <v>1</v>
      </c>
      <c r="AI122" s="81">
        <v>1</v>
      </c>
      <c r="AJ122" s="82">
        <v>0</v>
      </c>
      <c r="AK122" s="83">
        <v>1</v>
      </c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E122" s="19">
        <f t="shared" ref="DE122:DE176" si="16">SUM(J122:DD122)</f>
        <v>25</v>
      </c>
      <c r="DF122" s="19" t="str">
        <f t="shared" ref="DF122:DF176" si="17">IF(DE122&gt;0,"",IF(G122="","","No Answer"))</f>
        <v/>
      </c>
    </row>
    <row r="123" spans="1:110" x14ac:dyDescent="0.3">
      <c r="A123" s="19"/>
      <c r="B123" s="6">
        <f t="shared" si="14"/>
        <v>19</v>
      </c>
      <c r="C123" s="6"/>
      <c r="D123" s="6"/>
      <c r="E123" s="6">
        <f t="shared" si="15"/>
        <v>10</v>
      </c>
      <c r="F123" s="6" t="str">
        <f t="shared" si="13"/>
        <v>PH05.12</v>
      </c>
      <c r="G123" s="6" t="s">
        <v>274</v>
      </c>
      <c r="H123" s="6">
        <v>12</v>
      </c>
      <c r="I123" s="3" t="s">
        <v>108</v>
      </c>
      <c r="J123" s="56">
        <v>1</v>
      </c>
      <c r="K123" s="57">
        <v>1</v>
      </c>
      <c r="L123" s="58">
        <v>1</v>
      </c>
      <c r="M123" s="59">
        <v>0</v>
      </c>
      <c r="N123" s="60">
        <v>0</v>
      </c>
      <c r="O123" s="61">
        <v>1</v>
      </c>
      <c r="P123" s="62">
        <v>1</v>
      </c>
      <c r="Q123" s="63">
        <v>0</v>
      </c>
      <c r="R123" s="64">
        <v>1</v>
      </c>
      <c r="S123" s="65">
        <v>0</v>
      </c>
      <c r="T123" s="66">
        <v>0</v>
      </c>
      <c r="U123" s="67">
        <v>1</v>
      </c>
      <c r="V123" s="68">
        <v>1</v>
      </c>
      <c r="W123" s="69">
        <v>1</v>
      </c>
      <c r="X123" s="70">
        <v>0</v>
      </c>
      <c r="Y123" s="71">
        <v>1</v>
      </c>
      <c r="Z123" s="72">
        <v>1</v>
      </c>
      <c r="AA123" s="73">
        <v>0</v>
      </c>
      <c r="AB123" s="74">
        <v>1</v>
      </c>
      <c r="AC123" s="75">
        <v>0</v>
      </c>
      <c r="AD123" s="76">
        <v>0</v>
      </c>
      <c r="AE123" s="77">
        <v>1</v>
      </c>
      <c r="AF123" s="78">
        <v>1</v>
      </c>
      <c r="AG123" s="79">
        <v>1</v>
      </c>
      <c r="AH123" s="80">
        <v>1</v>
      </c>
      <c r="AI123" s="81">
        <v>1</v>
      </c>
      <c r="AJ123" s="82">
        <v>1</v>
      </c>
      <c r="AK123" s="83">
        <v>1</v>
      </c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E123" s="19">
        <f t="shared" si="16"/>
        <v>19</v>
      </c>
      <c r="DF123" s="19" t="str">
        <f t="shared" si="17"/>
        <v/>
      </c>
    </row>
    <row r="124" spans="1:110" x14ac:dyDescent="0.3">
      <c r="A124" s="19"/>
      <c r="B124" s="6">
        <f t="shared" si="14"/>
        <v>12</v>
      </c>
      <c r="C124" s="6"/>
      <c r="D124" s="6"/>
      <c r="E124" s="6">
        <f t="shared" si="15"/>
        <v>17</v>
      </c>
      <c r="F124" s="6" t="str">
        <f t="shared" si="13"/>
        <v>PH05.13</v>
      </c>
      <c r="G124" s="6" t="s">
        <v>274</v>
      </c>
      <c r="H124" s="6">
        <v>13</v>
      </c>
      <c r="I124" s="3" t="str">
        <f>"Beagle location "&amp;INDEX(BeagleStationLocations,(MID(G124,3,2)),1)</f>
        <v>Beagle location Santa Cruz</v>
      </c>
      <c r="J124" s="56">
        <v>1</v>
      </c>
      <c r="K124" s="57">
        <v>1</v>
      </c>
      <c r="L124" s="58">
        <v>1</v>
      </c>
      <c r="M124" s="59">
        <v>1</v>
      </c>
      <c r="N124" s="60">
        <v>0</v>
      </c>
      <c r="O124" s="61">
        <v>0</v>
      </c>
      <c r="P124" s="62">
        <v>0</v>
      </c>
      <c r="Q124" s="63">
        <v>0</v>
      </c>
      <c r="R124" s="64">
        <v>0</v>
      </c>
      <c r="S124" s="65">
        <v>1</v>
      </c>
      <c r="T124" s="66">
        <v>0</v>
      </c>
      <c r="U124" s="67">
        <v>0</v>
      </c>
      <c r="V124" s="68">
        <v>0</v>
      </c>
      <c r="W124" s="69">
        <v>0</v>
      </c>
      <c r="X124" s="70">
        <v>1</v>
      </c>
      <c r="Y124" s="71">
        <v>1</v>
      </c>
      <c r="Z124" s="72">
        <v>0</v>
      </c>
      <c r="AA124" s="73">
        <v>0</v>
      </c>
      <c r="AB124" s="74">
        <v>0</v>
      </c>
      <c r="AC124" s="75">
        <v>0</v>
      </c>
      <c r="AD124" s="76">
        <v>1</v>
      </c>
      <c r="AE124" s="77">
        <v>0</v>
      </c>
      <c r="AF124" s="78">
        <v>1</v>
      </c>
      <c r="AG124" s="79">
        <v>0</v>
      </c>
      <c r="AH124" s="80">
        <v>1</v>
      </c>
      <c r="AI124" s="81">
        <v>1</v>
      </c>
      <c r="AJ124" s="82">
        <v>0</v>
      </c>
      <c r="AK124" s="83">
        <v>1</v>
      </c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E124" s="19">
        <f t="shared" si="16"/>
        <v>12</v>
      </c>
      <c r="DF124" s="19" t="str">
        <f t="shared" si="17"/>
        <v/>
      </c>
    </row>
    <row r="125" spans="1:110" x14ac:dyDescent="0.3">
      <c r="A125" s="19"/>
      <c r="B125" s="6">
        <f t="shared" si="14"/>
        <v>0</v>
      </c>
      <c r="C125" s="6"/>
      <c r="D125" s="6"/>
      <c r="E125" s="6">
        <f t="shared" si="15"/>
        <v>29</v>
      </c>
      <c r="F125" s="6" t="str">
        <f t="shared" si="13"/>
        <v/>
      </c>
      <c r="G125" s="6"/>
      <c r="H125" s="6"/>
      <c r="I125" s="3" t="s">
        <v>98</v>
      </c>
      <c r="J125" s="56"/>
      <c r="K125" s="57"/>
      <c r="L125" s="58"/>
      <c r="M125" s="59"/>
      <c r="N125" s="60"/>
      <c r="O125" s="61"/>
      <c r="P125" s="62"/>
      <c r="Q125" s="63"/>
      <c r="R125" s="64"/>
      <c r="S125" s="65"/>
      <c r="T125" s="66"/>
      <c r="U125" s="67"/>
      <c r="V125" s="68"/>
      <c r="W125" s="69"/>
      <c r="X125" s="70"/>
      <c r="Y125" s="71"/>
      <c r="Z125" s="72"/>
      <c r="AA125" s="73"/>
      <c r="AB125" s="74"/>
      <c r="AC125" s="75"/>
      <c r="AD125" s="76"/>
      <c r="AE125" s="77"/>
      <c r="AF125" s="78"/>
      <c r="AG125" s="79"/>
      <c r="AH125" s="80"/>
      <c r="AI125" s="81"/>
      <c r="AJ125" s="82"/>
      <c r="AK125" s="83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E125" s="19">
        <f t="shared" si="16"/>
        <v>0</v>
      </c>
      <c r="DF125" s="19" t="str">
        <f t="shared" si="17"/>
        <v/>
      </c>
    </row>
    <row r="126" spans="1:110" x14ac:dyDescent="0.3">
      <c r="A126" s="19"/>
      <c r="B126" s="6">
        <f t="shared" si="14"/>
        <v>26</v>
      </c>
      <c r="C126" s="6"/>
      <c r="D126" s="6"/>
      <c r="E126" s="6">
        <f t="shared" si="15"/>
        <v>3</v>
      </c>
      <c r="F126" s="6" t="str">
        <f t="shared" si="13"/>
        <v>PH06.1</v>
      </c>
      <c r="G126" s="6" t="s">
        <v>275</v>
      </c>
      <c r="H126" s="6">
        <v>1</v>
      </c>
      <c r="I126" s="3" t="s">
        <v>99</v>
      </c>
      <c r="J126" s="56">
        <v>1</v>
      </c>
      <c r="K126" s="57">
        <v>1</v>
      </c>
      <c r="L126" s="58">
        <v>1</v>
      </c>
      <c r="M126" s="59">
        <v>1</v>
      </c>
      <c r="N126" s="60">
        <v>1</v>
      </c>
      <c r="O126" s="61">
        <v>1</v>
      </c>
      <c r="P126" s="62">
        <v>1</v>
      </c>
      <c r="Q126" s="63">
        <v>1</v>
      </c>
      <c r="R126" s="64">
        <v>0</v>
      </c>
      <c r="S126" s="65">
        <v>1</v>
      </c>
      <c r="T126" s="66">
        <v>1</v>
      </c>
      <c r="U126" s="67">
        <v>1</v>
      </c>
      <c r="V126" s="68">
        <v>1</v>
      </c>
      <c r="W126" s="69">
        <v>1</v>
      </c>
      <c r="X126" s="70">
        <v>1</v>
      </c>
      <c r="Y126" s="71">
        <v>1</v>
      </c>
      <c r="Z126" s="72">
        <v>1</v>
      </c>
      <c r="AA126" s="73">
        <v>1</v>
      </c>
      <c r="AB126" s="74">
        <v>1</v>
      </c>
      <c r="AC126" s="75">
        <v>1</v>
      </c>
      <c r="AD126" s="76">
        <v>0</v>
      </c>
      <c r="AE126" s="77">
        <v>1</v>
      </c>
      <c r="AF126" s="78">
        <v>1</v>
      </c>
      <c r="AG126" s="79">
        <v>1</v>
      </c>
      <c r="AH126" s="80">
        <v>1</v>
      </c>
      <c r="AI126" s="81">
        <v>1</v>
      </c>
      <c r="AJ126" s="82">
        <v>1</v>
      </c>
      <c r="AK126" s="83">
        <v>1</v>
      </c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E126" s="19">
        <f t="shared" si="16"/>
        <v>26</v>
      </c>
      <c r="DF126" s="19" t="str">
        <f t="shared" si="17"/>
        <v/>
      </c>
    </row>
    <row r="127" spans="1:110" x14ac:dyDescent="0.3">
      <c r="A127" s="19"/>
      <c r="B127" s="6">
        <f t="shared" si="14"/>
        <v>19</v>
      </c>
      <c r="C127" s="6"/>
      <c r="D127" s="6"/>
      <c r="E127" s="6">
        <f t="shared" si="15"/>
        <v>10</v>
      </c>
      <c r="F127" s="6" t="str">
        <f t="shared" si="13"/>
        <v>PH06.2</v>
      </c>
      <c r="G127" s="6" t="s">
        <v>275</v>
      </c>
      <c r="H127" s="6">
        <v>2</v>
      </c>
      <c r="I127" s="3" t="s">
        <v>100</v>
      </c>
      <c r="J127" s="56">
        <v>1</v>
      </c>
      <c r="K127" s="57">
        <v>1</v>
      </c>
      <c r="L127" s="58">
        <v>1</v>
      </c>
      <c r="M127" s="59">
        <v>1</v>
      </c>
      <c r="N127" s="60">
        <v>1</v>
      </c>
      <c r="O127" s="61">
        <v>0</v>
      </c>
      <c r="P127" s="62">
        <v>0</v>
      </c>
      <c r="Q127" s="63">
        <v>0</v>
      </c>
      <c r="R127" s="64">
        <v>0</v>
      </c>
      <c r="S127" s="65">
        <v>1</v>
      </c>
      <c r="T127" s="66">
        <v>0</v>
      </c>
      <c r="U127" s="67">
        <v>1</v>
      </c>
      <c r="V127" s="68">
        <v>1</v>
      </c>
      <c r="W127" s="69">
        <v>1</v>
      </c>
      <c r="X127" s="70">
        <v>1</v>
      </c>
      <c r="Y127" s="71">
        <v>1</v>
      </c>
      <c r="Z127" s="72">
        <v>0</v>
      </c>
      <c r="AA127" s="73">
        <v>0</v>
      </c>
      <c r="AB127" s="74">
        <v>1</v>
      </c>
      <c r="AC127" s="75">
        <v>0</v>
      </c>
      <c r="AD127" s="76">
        <v>1</v>
      </c>
      <c r="AE127" s="77">
        <v>1</v>
      </c>
      <c r="AF127" s="78">
        <v>1</v>
      </c>
      <c r="AG127" s="79">
        <v>1</v>
      </c>
      <c r="AH127" s="80">
        <v>1</v>
      </c>
      <c r="AI127" s="81">
        <v>1</v>
      </c>
      <c r="AJ127" s="82">
        <v>0</v>
      </c>
      <c r="AK127" s="83">
        <v>1</v>
      </c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E127" s="19">
        <f t="shared" si="16"/>
        <v>19</v>
      </c>
      <c r="DF127" s="19" t="str">
        <f t="shared" si="17"/>
        <v/>
      </c>
    </row>
    <row r="128" spans="1:110" x14ac:dyDescent="0.3">
      <c r="A128" s="19"/>
      <c r="B128" s="6">
        <f t="shared" si="14"/>
        <v>21</v>
      </c>
      <c r="C128" s="6"/>
      <c r="D128" s="6"/>
      <c r="E128" s="6">
        <f t="shared" si="15"/>
        <v>8</v>
      </c>
      <c r="F128" s="6" t="str">
        <f t="shared" si="13"/>
        <v>PH06.3</v>
      </c>
      <c r="G128" s="6" t="s">
        <v>275</v>
      </c>
      <c r="H128" s="6">
        <v>3</v>
      </c>
      <c r="I128" s="3" t="s">
        <v>51</v>
      </c>
      <c r="J128" s="56">
        <v>1</v>
      </c>
      <c r="K128" s="57">
        <v>1</v>
      </c>
      <c r="L128" s="58">
        <v>1</v>
      </c>
      <c r="M128" s="59">
        <v>1</v>
      </c>
      <c r="N128" s="60">
        <v>0</v>
      </c>
      <c r="O128" s="61">
        <v>0</v>
      </c>
      <c r="P128" s="62">
        <v>1</v>
      </c>
      <c r="Q128" s="63">
        <v>0</v>
      </c>
      <c r="R128" s="64">
        <v>0</v>
      </c>
      <c r="S128" s="65">
        <v>1</v>
      </c>
      <c r="T128" s="66">
        <v>0</v>
      </c>
      <c r="U128" s="67">
        <v>1</v>
      </c>
      <c r="V128" s="68">
        <v>1</v>
      </c>
      <c r="W128" s="69">
        <v>1</v>
      </c>
      <c r="X128" s="70">
        <v>1</v>
      </c>
      <c r="Y128" s="71">
        <v>1</v>
      </c>
      <c r="Z128" s="72">
        <v>1</v>
      </c>
      <c r="AA128" s="73">
        <v>0</v>
      </c>
      <c r="AB128" s="74">
        <v>1</v>
      </c>
      <c r="AC128" s="75">
        <v>1</v>
      </c>
      <c r="AD128" s="76">
        <v>0</v>
      </c>
      <c r="AE128" s="77">
        <v>1</v>
      </c>
      <c r="AF128" s="78">
        <v>1</v>
      </c>
      <c r="AG128" s="79">
        <v>1</v>
      </c>
      <c r="AH128" s="80">
        <v>1</v>
      </c>
      <c r="AI128" s="81">
        <v>1</v>
      </c>
      <c r="AJ128" s="82">
        <v>1</v>
      </c>
      <c r="AK128" s="83">
        <v>1</v>
      </c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E128" s="19">
        <f t="shared" si="16"/>
        <v>21</v>
      </c>
      <c r="DF128" s="19" t="str">
        <f t="shared" si="17"/>
        <v/>
      </c>
    </row>
    <row r="129" spans="1:110" x14ac:dyDescent="0.3">
      <c r="A129" s="19"/>
      <c r="B129" s="6">
        <f t="shared" si="14"/>
        <v>4</v>
      </c>
      <c r="C129" s="6"/>
      <c r="D129" s="6"/>
      <c r="E129" s="6">
        <f t="shared" si="15"/>
        <v>25</v>
      </c>
      <c r="F129" s="6" t="str">
        <f t="shared" si="13"/>
        <v>PH06.4</v>
      </c>
      <c r="G129" s="6" t="s">
        <v>275</v>
      </c>
      <c r="H129" s="6">
        <v>4</v>
      </c>
      <c r="I129" s="3" t="s">
        <v>101</v>
      </c>
      <c r="J129" s="56">
        <v>0</v>
      </c>
      <c r="K129" s="57">
        <v>0</v>
      </c>
      <c r="L129" s="58">
        <v>1</v>
      </c>
      <c r="M129" s="59">
        <v>1</v>
      </c>
      <c r="N129" s="60">
        <v>0</v>
      </c>
      <c r="O129" s="61">
        <v>0</v>
      </c>
      <c r="P129" s="62">
        <v>0</v>
      </c>
      <c r="Q129" s="63">
        <v>0</v>
      </c>
      <c r="R129" s="64">
        <v>0</v>
      </c>
      <c r="S129" s="65">
        <v>0</v>
      </c>
      <c r="T129" s="66">
        <v>0</v>
      </c>
      <c r="U129" s="67">
        <v>0</v>
      </c>
      <c r="V129" s="68">
        <v>0</v>
      </c>
      <c r="W129" s="69">
        <v>0</v>
      </c>
      <c r="X129" s="70">
        <v>1</v>
      </c>
      <c r="Y129" s="71">
        <v>1</v>
      </c>
      <c r="Z129" s="72">
        <v>0</v>
      </c>
      <c r="AA129" s="73">
        <v>0</v>
      </c>
      <c r="AB129" s="74">
        <v>0</v>
      </c>
      <c r="AC129" s="75">
        <v>0</v>
      </c>
      <c r="AD129" s="76">
        <v>0</v>
      </c>
      <c r="AE129" s="77">
        <v>0</v>
      </c>
      <c r="AF129" s="78">
        <v>0</v>
      </c>
      <c r="AG129" s="79">
        <v>0</v>
      </c>
      <c r="AH129" s="80">
        <v>0</v>
      </c>
      <c r="AI129" s="81">
        <v>0</v>
      </c>
      <c r="AJ129" s="82">
        <v>0</v>
      </c>
      <c r="AK129" s="83">
        <v>0</v>
      </c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E129" s="19">
        <f t="shared" si="16"/>
        <v>4</v>
      </c>
      <c r="DF129" s="19" t="str">
        <f t="shared" si="17"/>
        <v/>
      </c>
    </row>
    <row r="130" spans="1:110" x14ac:dyDescent="0.3">
      <c r="A130" s="19"/>
      <c r="B130" s="6">
        <f t="shared" si="14"/>
        <v>24</v>
      </c>
      <c r="C130" s="6"/>
      <c r="D130" s="6"/>
      <c r="E130" s="6">
        <f t="shared" si="15"/>
        <v>5</v>
      </c>
      <c r="F130" s="6" t="str">
        <f t="shared" si="13"/>
        <v>PH06.5</v>
      </c>
      <c r="G130" s="6" t="s">
        <v>275</v>
      </c>
      <c r="H130" s="6">
        <v>5</v>
      </c>
      <c r="I130" s="3" t="s">
        <v>102</v>
      </c>
      <c r="J130" s="56">
        <v>1</v>
      </c>
      <c r="K130" s="57">
        <v>1</v>
      </c>
      <c r="L130" s="58">
        <v>1</v>
      </c>
      <c r="M130" s="59">
        <v>1</v>
      </c>
      <c r="N130" s="60">
        <v>1</v>
      </c>
      <c r="O130" s="61">
        <v>0</v>
      </c>
      <c r="P130" s="62">
        <v>1</v>
      </c>
      <c r="Q130" s="63">
        <v>1</v>
      </c>
      <c r="R130" s="64">
        <v>0</v>
      </c>
      <c r="S130" s="65">
        <v>1</v>
      </c>
      <c r="T130" s="66">
        <v>0</v>
      </c>
      <c r="U130" s="67">
        <v>1</v>
      </c>
      <c r="V130" s="68">
        <v>1</v>
      </c>
      <c r="W130" s="69">
        <v>1</v>
      </c>
      <c r="X130" s="70">
        <v>1</v>
      </c>
      <c r="Y130" s="71">
        <v>1</v>
      </c>
      <c r="Z130" s="72">
        <v>1</v>
      </c>
      <c r="AA130" s="73">
        <v>0</v>
      </c>
      <c r="AB130" s="74">
        <v>1</v>
      </c>
      <c r="AC130" s="75">
        <v>1</v>
      </c>
      <c r="AD130" s="76">
        <v>1</v>
      </c>
      <c r="AE130" s="77">
        <v>1</v>
      </c>
      <c r="AF130" s="78">
        <v>1</v>
      </c>
      <c r="AG130" s="79">
        <v>1</v>
      </c>
      <c r="AH130" s="80">
        <v>1</v>
      </c>
      <c r="AI130" s="81">
        <v>1</v>
      </c>
      <c r="AJ130" s="82">
        <v>1</v>
      </c>
      <c r="AK130" s="83">
        <v>1</v>
      </c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E130" s="19">
        <f t="shared" si="16"/>
        <v>24</v>
      </c>
      <c r="DF130" s="19" t="str">
        <f t="shared" si="17"/>
        <v/>
      </c>
    </row>
    <row r="131" spans="1:110" x14ac:dyDescent="0.3">
      <c r="A131" s="19"/>
      <c r="B131" s="6">
        <f t="shared" si="14"/>
        <v>18</v>
      </c>
      <c r="C131" s="6"/>
      <c r="D131" s="6"/>
      <c r="E131" s="6">
        <f t="shared" si="15"/>
        <v>11</v>
      </c>
      <c r="F131" s="6" t="str">
        <f t="shared" si="13"/>
        <v>PH06.6</v>
      </c>
      <c r="G131" s="6" t="s">
        <v>275</v>
      </c>
      <c r="H131" s="6">
        <v>6</v>
      </c>
      <c r="I131" s="3" t="str">
        <f>"Station Latitude "&amp;INDEX(BeagleStationLocations,(MID(G131,3,2)),29)</f>
        <v>Station Latitude 51 26' 27.6" N or 51.441</v>
      </c>
      <c r="J131" s="56">
        <v>1</v>
      </c>
      <c r="K131" s="57">
        <v>1</v>
      </c>
      <c r="L131" s="58">
        <v>1</v>
      </c>
      <c r="M131" s="59">
        <v>1</v>
      </c>
      <c r="N131" s="60">
        <v>0</v>
      </c>
      <c r="O131" s="61">
        <v>0</v>
      </c>
      <c r="P131" s="62">
        <v>0</v>
      </c>
      <c r="Q131" s="63">
        <v>0</v>
      </c>
      <c r="R131" s="64">
        <v>0</v>
      </c>
      <c r="S131" s="65">
        <v>0</v>
      </c>
      <c r="T131" s="66">
        <v>1</v>
      </c>
      <c r="U131" s="67">
        <v>1</v>
      </c>
      <c r="V131" s="68">
        <v>1</v>
      </c>
      <c r="W131" s="69">
        <v>1</v>
      </c>
      <c r="X131" s="70">
        <v>1</v>
      </c>
      <c r="Y131" s="71">
        <v>1</v>
      </c>
      <c r="Z131" s="72">
        <v>0</v>
      </c>
      <c r="AA131" s="73">
        <v>1</v>
      </c>
      <c r="AB131" s="74">
        <v>0</v>
      </c>
      <c r="AC131" s="75">
        <v>1</v>
      </c>
      <c r="AD131" s="76">
        <v>1</v>
      </c>
      <c r="AE131" s="77">
        <v>1</v>
      </c>
      <c r="AF131" s="78">
        <v>1</v>
      </c>
      <c r="AG131" s="79">
        <v>0</v>
      </c>
      <c r="AH131" s="80">
        <v>1</v>
      </c>
      <c r="AI131" s="81">
        <v>1</v>
      </c>
      <c r="AJ131" s="82">
        <v>0</v>
      </c>
      <c r="AK131" s="83">
        <v>1</v>
      </c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E131" s="19">
        <f t="shared" si="16"/>
        <v>18</v>
      </c>
      <c r="DF131" s="19" t="str">
        <f t="shared" si="17"/>
        <v/>
      </c>
    </row>
    <row r="132" spans="1:110" x14ac:dyDescent="0.3">
      <c r="A132" s="19"/>
      <c r="B132" s="6">
        <f t="shared" si="14"/>
        <v>19</v>
      </c>
      <c r="C132" s="6"/>
      <c r="D132" s="6"/>
      <c r="E132" s="6">
        <f t="shared" si="15"/>
        <v>10</v>
      </c>
      <c r="F132" s="6" t="str">
        <f t="shared" ref="F132:F186" si="18">G132&amp;H132</f>
        <v>PH06.7</v>
      </c>
      <c r="G132" s="6" t="s">
        <v>275</v>
      </c>
      <c r="H132" s="6">
        <v>7</v>
      </c>
      <c r="I132" s="3" t="s">
        <v>103</v>
      </c>
      <c r="J132" s="56">
        <v>1</v>
      </c>
      <c r="K132" s="57">
        <v>1</v>
      </c>
      <c r="L132" s="58">
        <v>1</v>
      </c>
      <c r="M132" s="59">
        <v>1</v>
      </c>
      <c r="N132" s="60">
        <v>0</v>
      </c>
      <c r="O132" s="61">
        <v>0</v>
      </c>
      <c r="P132" s="62">
        <v>1</v>
      </c>
      <c r="Q132" s="63">
        <v>1</v>
      </c>
      <c r="R132" s="64">
        <v>0</v>
      </c>
      <c r="S132" s="65">
        <v>1</v>
      </c>
      <c r="T132" s="66">
        <v>0</v>
      </c>
      <c r="U132" s="67">
        <v>1</v>
      </c>
      <c r="V132" s="68">
        <v>1</v>
      </c>
      <c r="W132" s="69">
        <v>1</v>
      </c>
      <c r="X132" s="70">
        <v>1</v>
      </c>
      <c r="Y132" s="71">
        <v>1</v>
      </c>
      <c r="Z132" s="72">
        <v>1</v>
      </c>
      <c r="AA132" s="73">
        <v>0</v>
      </c>
      <c r="AB132" s="74">
        <v>1</v>
      </c>
      <c r="AC132" s="75">
        <v>1</v>
      </c>
      <c r="AD132" s="76">
        <v>1</v>
      </c>
      <c r="AE132" s="77">
        <v>1</v>
      </c>
      <c r="AF132" s="78">
        <v>1</v>
      </c>
      <c r="AG132" s="79">
        <v>0</v>
      </c>
      <c r="AH132" s="80">
        <v>0</v>
      </c>
      <c r="AI132" s="81">
        <v>0</v>
      </c>
      <c r="AJ132" s="82">
        <v>0</v>
      </c>
      <c r="AK132" s="83">
        <v>1</v>
      </c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E132" s="19">
        <f t="shared" si="16"/>
        <v>19</v>
      </c>
      <c r="DF132" s="19" t="str">
        <f t="shared" si="17"/>
        <v/>
      </c>
    </row>
    <row r="133" spans="1:110" x14ac:dyDescent="0.3">
      <c r="A133" s="19"/>
      <c r="B133" s="6">
        <f t="shared" si="14"/>
        <v>14</v>
      </c>
      <c r="C133" s="6"/>
      <c r="D133" s="6"/>
      <c r="E133" s="6">
        <f t="shared" si="15"/>
        <v>15</v>
      </c>
      <c r="F133" s="6" t="str">
        <f t="shared" si="18"/>
        <v>PH06.8</v>
      </c>
      <c r="G133" s="6" t="s">
        <v>275</v>
      </c>
      <c r="H133" s="6">
        <v>8</v>
      </c>
      <c r="I133" s="3" t="s">
        <v>104</v>
      </c>
      <c r="J133" s="56">
        <v>1</v>
      </c>
      <c r="K133" s="57">
        <v>1</v>
      </c>
      <c r="L133" s="58">
        <v>1</v>
      </c>
      <c r="M133" s="59">
        <v>1</v>
      </c>
      <c r="N133" s="60">
        <v>0</v>
      </c>
      <c r="O133" s="61">
        <v>0</v>
      </c>
      <c r="P133" s="62">
        <v>1</v>
      </c>
      <c r="Q133" s="63">
        <v>1</v>
      </c>
      <c r="R133" s="64">
        <v>0</v>
      </c>
      <c r="S133" s="65">
        <v>0</v>
      </c>
      <c r="T133" s="66">
        <v>0</v>
      </c>
      <c r="U133" s="67">
        <v>1</v>
      </c>
      <c r="V133" s="68">
        <v>0</v>
      </c>
      <c r="W133" s="69">
        <v>0</v>
      </c>
      <c r="X133" s="70">
        <v>1</v>
      </c>
      <c r="Y133" s="71">
        <v>1</v>
      </c>
      <c r="Z133" s="72">
        <v>0</v>
      </c>
      <c r="AA133" s="73">
        <v>0</v>
      </c>
      <c r="AB133" s="74">
        <v>1</v>
      </c>
      <c r="AC133" s="75">
        <v>1</v>
      </c>
      <c r="AD133" s="76">
        <v>0</v>
      </c>
      <c r="AE133" s="77">
        <v>0</v>
      </c>
      <c r="AF133" s="78">
        <v>1</v>
      </c>
      <c r="AG133" s="79">
        <v>0</v>
      </c>
      <c r="AH133" s="80">
        <v>0</v>
      </c>
      <c r="AI133" s="81">
        <v>1</v>
      </c>
      <c r="AJ133" s="82">
        <v>0</v>
      </c>
      <c r="AK133" s="83">
        <v>1</v>
      </c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E133" s="19">
        <f t="shared" si="16"/>
        <v>14</v>
      </c>
      <c r="DF133" s="19" t="str">
        <f t="shared" si="17"/>
        <v/>
      </c>
    </row>
    <row r="134" spans="1:110" x14ac:dyDescent="0.3">
      <c r="A134" s="19"/>
      <c r="B134" s="6">
        <f t="shared" si="14"/>
        <v>0</v>
      </c>
      <c r="C134" s="6"/>
      <c r="D134" s="6"/>
      <c r="E134" s="6">
        <f t="shared" si="15"/>
        <v>29</v>
      </c>
      <c r="F134" s="6" t="str">
        <f t="shared" si="18"/>
        <v>PH06.9</v>
      </c>
      <c r="G134" s="6" t="s">
        <v>275</v>
      </c>
      <c r="H134" s="6">
        <v>9</v>
      </c>
      <c r="I134" s="3" t="s">
        <v>105</v>
      </c>
      <c r="J134" s="56">
        <v>0</v>
      </c>
      <c r="K134" s="57">
        <v>0</v>
      </c>
      <c r="L134" s="58">
        <v>0</v>
      </c>
      <c r="M134" s="59">
        <v>0</v>
      </c>
      <c r="N134" s="60">
        <v>0</v>
      </c>
      <c r="O134" s="61">
        <v>0</v>
      </c>
      <c r="P134" s="62">
        <v>0</v>
      </c>
      <c r="Q134" s="63">
        <v>0</v>
      </c>
      <c r="R134" s="64">
        <v>0</v>
      </c>
      <c r="S134" s="65">
        <v>0</v>
      </c>
      <c r="T134" s="66">
        <v>0</v>
      </c>
      <c r="U134" s="67">
        <v>0</v>
      </c>
      <c r="V134" s="68">
        <v>0</v>
      </c>
      <c r="W134" s="69">
        <v>0</v>
      </c>
      <c r="X134" s="70">
        <v>0</v>
      </c>
      <c r="Y134" s="71">
        <v>0</v>
      </c>
      <c r="Z134" s="72">
        <v>0</v>
      </c>
      <c r="AA134" s="73">
        <v>0</v>
      </c>
      <c r="AB134" s="74">
        <v>0</v>
      </c>
      <c r="AC134" s="75">
        <v>0</v>
      </c>
      <c r="AD134" s="76">
        <v>0</v>
      </c>
      <c r="AE134" s="77">
        <v>0</v>
      </c>
      <c r="AF134" s="78">
        <v>0</v>
      </c>
      <c r="AG134" s="79">
        <v>0</v>
      </c>
      <c r="AH134" s="80">
        <v>0</v>
      </c>
      <c r="AI134" s="81">
        <v>0</v>
      </c>
      <c r="AJ134" s="82">
        <v>0</v>
      </c>
      <c r="AK134" s="83">
        <v>0</v>
      </c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E134" s="19">
        <f t="shared" si="16"/>
        <v>0</v>
      </c>
      <c r="DF134" s="19" t="str">
        <f t="shared" si="17"/>
        <v>No Answer</v>
      </c>
    </row>
    <row r="135" spans="1:110" x14ac:dyDescent="0.3">
      <c r="A135" s="19"/>
      <c r="B135" s="6">
        <f t="shared" si="14"/>
        <v>24</v>
      </c>
      <c r="C135" s="6"/>
      <c r="D135" s="6"/>
      <c r="E135" s="6">
        <f t="shared" si="15"/>
        <v>5</v>
      </c>
      <c r="F135" s="6" t="str">
        <f t="shared" si="18"/>
        <v>PH06.10</v>
      </c>
      <c r="G135" s="6" t="s">
        <v>275</v>
      </c>
      <c r="H135" s="6">
        <v>10</v>
      </c>
      <c r="I135" s="3" t="s">
        <v>106</v>
      </c>
      <c r="J135" s="56">
        <v>1</v>
      </c>
      <c r="K135" s="57">
        <v>1</v>
      </c>
      <c r="L135" s="58">
        <v>1</v>
      </c>
      <c r="M135" s="59">
        <v>1</v>
      </c>
      <c r="N135" s="60">
        <v>0</v>
      </c>
      <c r="O135" s="61">
        <v>1</v>
      </c>
      <c r="P135" s="62">
        <v>1</v>
      </c>
      <c r="Q135" s="63">
        <v>1</v>
      </c>
      <c r="R135" s="64">
        <v>1</v>
      </c>
      <c r="S135" s="65">
        <v>1</v>
      </c>
      <c r="T135" s="66">
        <v>0</v>
      </c>
      <c r="U135" s="67">
        <v>1</v>
      </c>
      <c r="V135" s="68">
        <v>1</v>
      </c>
      <c r="W135" s="69">
        <v>1</v>
      </c>
      <c r="X135" s="70">
        <v>1</v>
      </c>
      <c r="Y135" s="71">
        <v>1</v>
      </c>
      <c r="Z135" s="72">
        <v>1</v>
      </c>
      <c r="AA135" s="73">
        <v>1</v>
      </c>
      <c r="AB135" s="74">
        <v>1</v>
      </c>
      <c r="AC135" s="75">
        <v>1</v>
      </c>
      <c r="AD135" s="76">
        <v>1</v>
      </c>
      <c r="AE135" s="77">
        <v>1</v>
      </c>
      <c r="AF135" s="78">
        <v>1</v>
      </c>
      <c r="AG135" s="79">
        <v>0</v>
      </c>
      <c r="AH135" s="80">
        <v>1</v>
      </c>
      <c r="AI135" s="81">
        <v>1</v>
      </c>
      <c r="AJ135" s="82">
        <v>0</v>
      </c>
      <c r="AK135" s="83">
        <v>1</v>
      </c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E135" s="19">
        <f t="shared" si="16"/>
        <v>24</v>
      </c>
      <c r="DF135" s="19" t="str">
        <f t="shared" si="17"/>
        <v/>
      </c>
    </row>
    <row r="136" spans="1:110" x14ac:dyDescent="0.3">
      <c r="A136" s="19"/>
      <c r="B136" s="6">
        <f t="shared" si="14"/>
        <v>18</v>
      </c>
      <c r="C136" s="6"/>
      <c r="D136" s="6"/>
      <c r="E136" s="6">
        <f t="shared" si="15"/>
        <v>11</v>
      </c>
      <c r="F136" s="6" t="str">
        <f t="shared" si="18"/>
        <v>PH06.11</v>
      </c>
      <c r="G136" s="6" t="s">
        <v>275</v>
      </c>
      <c r="H136" s="6">
        <v>11</v>
      </c>
      <c r="I136" s="3" t="s">
        <v>107</v>
      </c>
      <c r="J136" s="56">
        <v>1</v>
      </c>
      <c r="K136" s="57">
        <v>1</v>
      </c>
      <c r="L136" s="58">
        <v>1</v>
      </c>
      <c r="M136" s="59">
        <v>0</v>
      </c>
      <c r="N136" s="60">
        <v>0</v>
      </c>
      <c r="O136" s="61">
        <v>1</v>
      </c>
      <c r="P136" s="62">
        <v>1</v>
      </c>
      <c r="Q136" s="63">
        <v>0</v>
      </c>
      <c r="R136" s="64">
        <v>1</v>
      </c>
      <c r="S136" s="65">
        <v>0</v>
      </c>
      <c r="T136" s="66">
        <v>0</v>
      </c>
      <c r="U136" s="67">
        <v>1</v>
      </c>
      <c r="V136" s="68">
        <v>1</v>
      </c>
      <c r="W136" s="69">
        <v>1</v>
      </c>
      <c r="X136" s="70">
        <v>0</v>
      </c>
      <c r="Y136" s="71">
        <v>1</v>
      </c>
      <c r="Z136" s="72">
        <v>1</v>
      </c>
      <c r="AA136" s="73">
        <v>0</v>
      </c>
      <c r="AB136" s="74">
        <v>1</v>
      </c>
      <c r="AC136" s="75">
        <v>0</v>
      </c>
      <c r="AD136" s="76">
        <v>0</v>
      </c>
      <c r="AE136" s="77">
        <v>1</v>
      </c>
      <c r="AF136" s="78">
        <v>1</v>
      </c>
      <c r="AG136" s="79">
        <v>1</v>
      </c>
      <c r="AH136" s="80">
        <v>1</v>
      </c>
      <c r="AI136" s="81">
        <v>1</v>
      </c>
      <c r="AJ136" s="82">
        <v>0</v>
      </c>
      <c r="AK136" s="83">
        <v>1</v>
      </c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E136" s="19">
        <f t="shared" si="16"/>
        <v>18</v>
      </c>
      <c r="DF136" s="19" t="str">
        <f t="shared" si="17"/>
        <v/>
      </c>
    </row>
    <row r="137" spans="1:110" x14ac:dyDescent="0.3">
      <c r="A137" s="19"/>
      <c r="B137" s="6">
        <f t="shared" si="14"/>
        <v>12</v>
      </c>
      <c r="C137" s="6"/>
      <c r="D137" s="6"/>
      <c r="E137" s="6">
        <f t="shared" si="15"/>
        <v>17</v>
      </c>
      <c r="F137" s="6" t="str">
        <f t="shared" si="18"/>
        <v>PH06.12</v>
      </c>
      <c r="G137" s="6" t="s">
        <v>275</v>
      </c>
      <c r="H137" s="6">
        <v>12</v>
      </c>
      <c r="I137" s="3" t="str">
        <f>"Beagle location "&amp;INDEX(BeagleStationLocations,(MID(G137,3,2)),1)</f>
        <v>Beagle location Valparaiso</v>
      </c>
      <c r="J137" s="56">
        <v>1</v>
      </c>
      <c r="K137" s="57">
        <v>1</v>
      </c>
      <c r="L137" s="58">
        <v>1</v>
      </c>
      <c r="M137" s="59">
        <v>1</v>
      </c>
      <c r="N137" s="60">
        <v>0</v>
      </c>
      <c r="O137" s="61">
        <v>0</v>
      </c>
      <c r="P137" s="62">
        <v>0</v>
      </c>
      <c r="Q137" s="63">
        <v>0</v>
      </c>
      <c r="R137" s="64">
        <v>0</v>
      </c>
      <c r="S137" s="65">
        <v>1</v>
      </c>
      <c r="T137" s="66">
        <v>0</v>
      </c>
      <c r="U137" s="67">
        <v>0</v>
      </c>
      <c r="V137" s="68">
        <v>0</v>
      </c>
      <c r="W137" s="69">
        <v>0</v>
      </c>
      <c r="X137" s="70">
        <v>1</v>
      </c>
      <c r="Y137" s="71">
        <v>1</v>
      </c>
      <c r="Z137" s="72">
        <v>0</v>
      </c>
      <c r="AA137" s="73">
        <v>0</v>
      </c>
      <c r="AB137" s="74">
        <v>0</v>
      </c>
      <c r="AC137" s="75">
        <v>0</v>
      </c>
      <c r="AD137" s="76">
        <v>1</v>
      </c>
      <c r="AE137" s="77">
        <v>0</v>
      </c>
      <c r="AF137" s="78">
        <v>1</v>
      </c>
      <c r="AG137" s="79">
        <v>0</v>
      </c>
      <c r="AH137" s="80">
        <v>1</v>
      </c>
      <c r="AI137" s="81">
        <v>1</v>
      </c>
      <c r="AJ137" s="82">
        <v>0</v>
      </c>
      <c r="AK137" s="83">
        <v>1</v>
      </c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E137" s="19">
        <f t="shared" si="16"/>
        <v>12</v>
      </c>
      <c r="DF137" s="19" t="str">
        <f t="shared" si="17"/>
        <v/>
      </c>
    </row>
    <row r="138" spans="1:110" x14ac:dyDescent="0.3">
      <c r="A138" s="19"/>
      <c r="B138" s="6">
        <f t="shared" si="14"/>
        <v>0</v>
      </c>
      <c r="C138" s="6"/>
      <c r="D138" s="6"/>
      <c r="E138" s="6">
        <f t="shared" si="15"/>
        <v>29</v>
      </c>
      <c r="F138" s="6" t="str">
        <f t="shared" si="18"/>
        <v/>
      </c>
      <c r="G138" s="6"/>
      <c r="H138" s="6"/>
      <c r="I138" s="3" t="s">
        <v>109</v>
      </c>
      <c r="J138" s="56"/>
      <c r="K138" s="57"/>
      <c r="L138" s="58"/>
      <c r="M138" s="59"/>
      <c r="N138" s="60"/>
      <c r="O138" s="61"/>
      <c r="P138" s="62"/>
      <c r="Q138" s="63"/>
      <c r="R138" s="64"/>
      <c r="S138" s="65"/>
      <c r="T138" s="66"/>
      <c r="U138" s="67"/>
      <c r="V138" s="68"/>
      <c r="W138" s="69"/>
      <c r="X138" s="70"/>
      <c r="Y138" s="71"/>
      <c r="Z138" s="72"/>
      <c r="AA138" s="73"/>
      <c r="AB138" s="74"/>
      <c r="AC138" s="75"/>
      <c r="AD138" s="76"/>
      <c r="AE138" s="77"/>
      <c r="AF138" s="78"/>
      <c r="AG138" s="79"/>
      <c r="AH138" s="80"/>
      <c r="AI138" s="81"/>
      <c r="AJ138" s="82"/>
      <c r="AK138" s="83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E138" s="19">
        <f t="shared" si="16"/>
        <v>0</v>
      </c>
      <c r="DF138" s="19" t="str">
        <f t="shared" si="17"/>
        <v/>
      </c>
    </row>
    <row r="139" spans="1:110" x14ac:dyDescent="0.3">
      <c r="A139" s="19"/>
      <c r="B139" s="6">
        <f t="shared" si="14"/>
        <v>25</v>
      </c>
      <c r="C139" s="6"/>
      <c r="D139" s="6"/>
      <c r="E139" s="6">
        <f t="shared" si="15"/>
        <v>4</v>
      </c>
      <c r="F139" s="6" t="str">
        <f t="shared" si="18"/>
        <v>PH07.1</v>
      </c>
      <c r="G139" s="6" t="s">
        <v>276</v>
      </c>
      <c r="H139" s="6">
        <v>1</v>
      </c>
      <c r="I139" s="3" t="s">
        <v>110</v>
      </c>
      <c r="J139" s="56">
        <v>1</v>
      </c>
      <c r="K139" s="57">
        <v>1</v>
      </c>
      <c r="L139" s="58">
        <v>1</v>
      </c>
      <c r="M139" s="59">
        <v>1</v>
      </c>
      <c r="N139" s="60">
        <v>0</v>
      </c>
      <c r="O139" s="61">
        <v>1</v>
      </c>
      <c r="P139" s="62">
        <v>1</v>
      </c>
      <c r="Q139" s="63">
        <v>1</v>
      </c>
      <c r="R139" s="64">
        <v>1</v>
      </c>
      <c r="S139" s="65">
        <v>1</v>
      </c>
      <c r="T139" s="66">
        <v>0</v>
      </c>
      <c r="U139" s="67">
        <v>1</v>
      </c>
      <c r="V139" s="68">
        <v>1</v>
      </c>
      <c r="W139" s="69">
        <v>1</v>
      </c>
      <c r="X139" s="70">
        <v>1</v>
      </c>
      <c r="Y139" s="71">
        <v>1</v>
      </c>
      <c r="Z139" s="72">
        <v>1</v>
      </c>
      <c r="AA139" s="73">
        <v>1</v>
      </c>
      <c r="AB139" s="74">
        <v>0</v>
      </c>
      <c r="AC139" s="75">
        <v>1</v>
      </c>
      <c r="AD139" s="76">
        <v>1</v>
      </c>
      <c r="AE139" s="77">
        <v>1</v>
      </c>
      <c r="AF139" s="78">
        <v>1</v>
      </c>
      <c r="AG139" s="79">
        <v>1</v>
      </c>
      <c r="AH139" s="80">
        <v>1</v>
      </c>
      <c r="AI139" s="81">
        <v>1</v>
      </c>
      <c r="AJ139" s="82">
        <v>1</v>
      </c>
      <c r="AK139" s="83">
        <v>1</v>
      </c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E139" s="19">
        <f t="shared" si="16"/>
        <v>25</v>
      </c>
      <c r="DF139" s="19" t="str">
        <f t="shared" si="17"/>
        <v/>
      </c>
    </row>
    <row r="140" spans="1:110" x14ac:dyDescent="0.3">
      <c r="A140" s="19"/>
      <c r="B140" s="6">
        <f t="shared" si="14"/>
        <v>23</v>
      </c>
      <c r="C140" s="6"/>
      <c r="D140" s="6"/>
      <c r="E140" s="6">
        <f t="shared" si="15"/>
        <v>6</v>
      </c>
      <c r="F140" s="6" t="str">
        <f t="shared" si="18"/>
        <v>PH07.2</v>
      </c>
      <c r="G140" s="6" t="s">
        <v>276</v>
      </c>
      <c r="H140" s="6">
        <v>2</v>
      </c>
      <c r="I140" s="3" t="s">
        <v>111</v>
      </c>
      <c r="J140" s="56">
        <v>1</v>
      </c>
      <c r="K140" s="57">
        <v>1</v>
      </c>
      <c r="L140" s="58">
        <v>1</v>
      </c>
      <c r="M140" s="59">
        <v>1</v>
      </c>
      <c r="N140" s="60">
        <v>0</v>
      </c>
      <c r="O140" s="61">
        <v>0</v>
      </c>
      <c r="P140" s="62">
        <v>1</v>
      </c>
      <c r="Q140" s="63">
        <v>1</v>
      </c>
      <c r="R140" s="64">
        <v>1</v>
      </c>
      <c r="S140" s="65">
        <v>1</v>
      </c>
      <c r="T140" s="66">
        <v>0</v>
      </c>
      <c r="U140" s="67">
        <v>1</v>
      </c>
      <c r="V140" s="68">
        <v>1</v>
      </c>
      <c r="W140" s="69">
        <v>1</v>
      </c>
      <c r="X140" s="70">
        <v>1</v>
      </c>
      <c r="Y140" s="71">
        <v>1</v>
      </c>
      <c r="Z140" s="72">
        <v>1</v>
      </c>
      <c r="AA140" s="73">
        <v>0</v>
      </c>
      <c r="AB140" s="74">
        <v>0</v>
      </c>
      <c r="AC140" s="75">
        <v>1</v>
      </c>
      <c r="AD140" s="76">
        <v>1</v>
      </c>
      <c r="AE140" s="77">
        <v>1</v>
      </c>
      <c r="AF140" s="78">
        <v>1</v>
      </c>
      <c r="AG140" s="79">
        <v>1</v>
      </c>
      <c r="AH140" s="80">
        <v>1</v>
      </c>
      <c r="AI140" s="81">
        <v>1</v>
      </c>
      <c r="AJ140" s="82">
        <v>1</v>
      </c>
      <c r="AK140" s="83">
        <v>1</v>
      </c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E140" s="19">
        <f t="shared" si="16"/>
        <v>23</v>
      </c>
      <c r="DF140" s="19" t="str">
        <f t="shared" si="17"/>
        <v/>
      </c>
    </row>
    <row r="141" spans="1:110" x14ac:dyDescent="0.3">
      <c r="A141" s="19"/>
      <c r="B141" s="6">
        <f t="shared" si="14"/>
        <v>22</v>
      </c>
      <c r="C141" s="6"/>
      <c r="D141" s="6"/>
      <c r="E141" s="6">
        <f t="shared" si="15"/>
        <v>7</v>
      </c>
      <c r="F141" s="6" t="str">
        <f t="shared" si="18"/>
        <v>PH07.3</v>
      </c>
      <c r="G141" s="6" t="s">
        <v>276</v>
      </c>
      <c r="H141" s="6">
        <v>3</v>
      </c>
      <c r="I141" s="3" t="s">
        <v>95</v>
      </c>
      <c r="J141" s="56">
        <v>1</v>
      </c>
      <c r="K141" s="57">
        <v>1</v>
      </c>
      <c r="L141" s="58">
        <v>1</v>
      </c>
      <c r="M141" s="59">
        <v>1</v>
      </c>
      <c r="N141" s="60">
        <v>1</v>
      </c>
      <c r="O141" s="61">
        <v>1</v>
      </c>
      <c r="P141" s="62">
        <v>1</v>
      </c>
      <c r="Q141" s="63">
        <v>1</v>
      </c>
      <c r="R141" s="64">
        <v>0</v>
      </c>
      <c r="S141" s="65">
        <v>1</v>
      </c>
      <c r="T141" s="66">
        <v>0</v>
      </c>
      <c r="U141" s="67">
        <v>1</v>
      </c>
      <c r="V141" s="68">
        <v>0</v>
      </c>
      <c r="W141" s="69">
        <v>1</v>
      </c>
      <c r="X141" s="70">
        <v>1</v>
      </c>
      <c r="Y141" s="71">
        <v>1</v>
      </c>
      <c r="Z141" s="72">
        <v>0</v>
      </c>
      <c r="AA141" s="73">
        <v>0</v>
      </c>
      <c r="AB141" s="74">
        <v>0</v>
      </c>
      <c r="AC141" s="75">
        <v>1</v>
      </c>
      <c r="AD141" s="76">
        <v>1</v>
      </c>
      <c r="AE141" s="77">
        <v>1</v>
      </c>
      <c r="AF141" s="78">
        <v>1</v>
      </c>
      <c r="AG141" s="79">
        <v>1</v>
      </c>
      <c r="AH141" s="80">
        <v>1</v>
      </c>
      <c r="AI141" s="81">
        <v>1</v>
      </c>
      <c r="AJ141" s="82">
        <v>1</v>
      </c>
      <c r="AK141" s="83">
        <v>1</v>
      </c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E141" s="19">
        <f t="shared" si="16"/>
        <v>22</v>
      </c>
      <c r="DF141" s="19" t="str">
        <f t="shared" si="17"/>
        <v/>
      </c>
    </row>
    <row r="142" spans="1:110" x14ac:dyDescent="0.3">
      <c r="A142" s="19"/>
      <c r="B142" s="6">
        <f t="shared" si="14"/>
        <v>17</v>
      </c>
      <c r="C142" s="6"/>
      <c r="D142" s="6"/>
      <c r="E142" s="6">
        <f t="shared" si="15"/>
        <v>12</v>
      </c>
      <c r="F142" s="6" t="str">
        <f t="shared" si="18"/>
        <v>PH07.4</v>
      </c>
      <c r="G142" s="6" t="s">
        <v>276</v>
      </c>
      <c r="H142" s="6">
        <v>4</v>
      </c>
      <c r="I142" s="3" t="s">
        <v>69</v>
      </c>
      <c r="J142" s="56">
        <v>1</v>
      </c>
      <c r="K142" s="57">
        <v>1</v>
      </c>
      <c r="L142" s="58">
        <v>1</v>
      </c>
      <c r="M142" s="59">
        <v>1</v>
      </c>
      <c r="N142" s="60">
        <v>0</v>
      </c>
      <c r="O142" s="61">
        <v>0</v>
      </c>
      <c r="P142" s="62">
        <v>1</v>
      </c>
      <c r="Q142" s="63">
        <v>1</v>
      </c>
      <c r="R142" s="64">
        <v>0</v>
      </c>
      <c r="S142" s="65">
        <v>0</v>
      </c>
      <c r="T142" s="66">
        <v>0</v>
      </c>
      <c r="U142" s="67">
        <v>1</v>
      </c>
      <c r="V142" s="68">
        <v>0</v>
      </c>
      <c r="W142" s="69">
        <v>1</v>
      </c>
      <c r="X142" s="70">
        <v>1</v>
      </c>
      <c r="Y142" s="71">
        <v>1</v>
      </c>
      <c r="Z142" s="72">
        <v>0</v>
      </c>
      <c r="AA142" s="73">
        <v>0</v>
      </c>
      <c r="AB142" s="74">
        <v>0</v>
      </c>
      <c r="AC142" s="75">
        <v>1</v>
      </c>
      <c r="AD142" s="76">
        <v>0</v>
      </c>
      <c r="AE142" s="77">
        <v>0</v>
      </c>
      <c r="AF142" s="78">
        <v>1</v>
      </c>
      <c r="AG142" s="79">
        <v>1</v>
      </c>
      <c r="AH142" s="80">
        <v>1</v>
      </c>
      <c r="AI142" s="81">
        <v>1</v>
      </c>
      <c r="AJ142" s="82">
        <v>1</v>
      </c>
      <c r="AK142" s="83">
        <v>1</v>
      </c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E142" s="19">
        <f t="shared" si="16"/>
        <v>17</v>
      </c>
      <c r="DF142" s="19" t="str">
        <f t="shared" si="17"/>
        <v/>
      </c>
    </row>
    <row r="143" spans="1:110" x14ac:dyDescent="0.3">
      <c r="A143" s="19"/>
      <c r="B143" s="6">
        <f t="shared" si="14"/>
        <v>15</v>
      </c>
      <c r="C143" s="6"/>
      <c r="D143" s="6"/>
      <c r="E143" s="6">
        <f t="shared" si="15"/>
        <v>14</v>
      </c>
      <c r="F143" s="6" t="str">
        <f t="shared" si="18"/>
        <v>PH07.5</v>
      </c>
      <c r="G143" s="6" t="s">
        <v>276</v>
      </c>
      <c r="H143" s="6">
        <v>5</v>
      </c>
      <c r="I143" s="3" t="str">
        <f>"Station Latitude "&amp;INDEX(BeagleStationLocations,(MID(G143,3,2)),29)</f>
        <v>Station Latitude 51 28' 32.05" N or 51.47557</v>
      </c>
      <c r="J143" s="56">
        <v>1</v>
      </c>
      <c r="K143" s="57">
        <v>1</v>
      </c>
      <c r="L143" s="58">
        <v>1</v>
      </c>
      <c r="M143" s="59">
        <v>1</v>
      </c>
      <c r="N143" s="60">
        <v>0</v>
      </c>
      <c r="O143" s="61">
        <v>0</v>
      </c>
      <c r="P143" s="62">
        <v>0</v>
      </c>
      <c r="Q143" s="63">
        <v>0</v>
      </c>
      <c r="R143" s="64">
        <v>0</v>
      </c>
      <c r="S143" s="65">
        <v>0</v>
      </c>
      <c r="T143" s="66">
        <v>0</v>
      </c>
      <c r="U143" s="67">
        <v>1</v>
      </c>
      <c r="V143" s="68">
        <v>1</v>
      </c>
      <c r="W143" s="69">
        <v>1</v>
      </c>
      <c r="X143" s="70">
        <v>1</v>
      </c>
      <c r="Y143" s="71">
        <v>1</v>
      </c>
      <c r="Z143" s="72">
        <v>1</v>
      </c>
      <c r="AA143" s="73">
        <v>0</v>
      </c>
      <c r="AB143" s="74">
        <v>0</v>
      </c>
      <c r="AC143" s="75">
        <v>0</v>
      </c>
      <c r="AD143" s="76">
        <v>0</v>
      </c>
      <c r="AE143" s="77">
        <v>1</v>
      </c>
      <c r="AF143" s="78">
        <v>1</v>
      </c>
      <c r="AG143" s="79">
        <v>0</v>
      </c>
      <c r="AH143" s="80">
        <v>0</v>
      </c>
      <c r="AI143" s="81">
        <v>1</v>
      </c>
      <c r="AJ143" s="82">
        <v>1</v>
      </c>
      <c r="AK143" s="83">
        <v>1</v>
      </c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E143" s="19">
        <f t="shared" si="16"/>
        <v>15</v>
      </c>
      <c r="DF143" s="19" t="str">
        <f t="shared" si="17"/>
        <v/>
      </c>
    </row>
    <row r="144" spans="1:110" x14ac:dyDescent="0.3">
      <c r="A144" s="19"/>
      <c r="B144" s="6">
        <f t="shared" si="14"/>
        <v>25</v>
      </c>
      <c r="C144" s="6"/>
      <c r="D144" s="6"/>
      <c r="E144" s="6">
        <f t="shared" si="15"/>
        <v>4</v>
      </c>
      <c r="F144" s="6" t="str">
        <f t="shared" si="18"/>
        <v>PH07.6</v>
      </c>
      <c r="G144" s="6" t="s">
        <v>276</v>
      </c>
      <c r="H144" s="6">
        <v>6</v>
      </c>
      <c r="I144" s="3" t="s">
        <v>112</v>
      </c>
      <c r="J144" s="56">
        <v>1</v>
      </c>
      <c r="K144" s="57">
        <v>1</v>
      </c>
      <c r="L144" s="58">
        <v>1</v>
      </c>
      <c r="M144" s="59">
        <v>1</v>
      </c>
      <c r="N144" s="60">
        <v>1</v>
      </c>
      <c r="O144" s="61">
        <v>1</v>
      </c>
      <c r="P144" s="62">
        <v>1</v>
      </c>
      <c r="Q144" s="63">
        <v>1</v>
      </c>
      <c r="R144" s="64">
        <v>0</v>
      </c>
      <c r="S144" s="65">
        <v>1</v>
      </c>
      <c r="T144" s="66">
        <v>1</v>
      </c>
      <c r="U144" s="67">
        <v>1</v>
      </c>
      <c r="V144" s="68">
        <v>1</v>
      </c>
      <c r="W144" s="69">
        <v>1</v>
      </c>
      <c r="X144" s="70">
        <v>1</v>
      </c>
      <c r="Y144" s="71">
        <v>1</v>
      </c>
      <c r="Z144" s="72">
        <v>1</v>
      </c>
      <c r="AA144" s="73">
        <v>0</v>
      </c>
      <c r="AB144" s="74">
        <v>1</v>
      </c>
      <c r="AC144" s="75">
        <v>1</v>
      </c>
      <c r="AD144" s="76">
        <v>1</v>
      </c>
      <c r="AE144" s="77">
        <v>1</v>
      </c>
      <c r="AF144" s="78">
        <v>1</v>
      </c>
      <c r="AG144" s="79">
        <v>0</v>
      </c>
      <c r="AH144" s="80">
        <v>1</v>
      </c>
      <c r="AI144" s="81">
        <v>1</v>
      </c>
      <c r="AJ144" s="82">
        <v>1</v>
      </c>
      <c r="AK144" s="83">
        <v>1</v>
      </c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E144" s="19">
        <f t="shared" si="16"/>
        <v>25</v>
      </c>
      <c r="DF144" s="19" t="str">
        <f t="shared" si="17"/>
        <v/>
      </c>
    </row>
    <row r="145" spans="1:110" x14ac:dyDescent="0.3">
      <c r="A145" s="19"/>
      <c r="B145" s="6">
        <f t="shared" si="14"/>
        <v>25</v>
      </c>
      <c r="C145" s="6"/>
      <c r="D145" s="6"/>
      <c r="E145" s="6">
        <f t="shared" si="15"/>
        <v>4</v>
      </c>
      <c r="F145" s="6" t="str">
        <f t="shared" si="18"/>
        <v>PH07.7</v>
      </c>
      <c r="G145" s="6" t="s">
        <v>276</v>
      </c>
      <c r="H145" s="6">
        <v>7</v>
      </c>
      <c r="I145" s="3" t="s">
        <v>114</v>
      </c>
      <c r="J145" s="56">
        <v>1</v>
      </c>
      <c r="K145" s="57">
        <v>1</v>
      </c>
      <c r="L145" s="58">
        <v>1</v>
      </c>
      <c r="M145" s="59">
        <v>1</v>
      </c>
      <c r="N145" s="60">
        <v>1</v>
      </c>
      <c r="O145" s="61">
        <v>1</v>
      </c>
      <c r="P145" s="62">
        <v>1</v>
      </c>
      <c r="Q145" s="63">
        <v>1</v>
      </c>
      <c r="R145" s="64">
        <v>1</v>
      </c>
      <c r="S145" s="65">
        <v>1</v>
      </c>
      <c r="T145" s="66">
        <v>0</v>
      </c>
      <c r="U145" s="67">
        <v>1</v>
      </c>
      <c r="V145" s="68">
        <v>1</v>
      </c>
      <c r="W145" s="69">
        <v>1</v>
      </c>
      <c r="X145" s="70">
        <v>1</v>
      </c>
      <c r="Y145" s="71">
        <v>1</v>
      </c>
      <c r="Z145" s="72">
        <v>1</v>
      </c>
      <c r="AA145" s="73">
        <v>1</v>
      </c>
      <c r="AB145" s="74">
        <v>1</v>
      </c>
      <c r="AC145" s="75">
        <v>1</v>
      </c>
      <c r="AD145" s="76">
        <v>1</v>
      </c>
      <c r="AE145" s="77">
        <v>1</v>
      </c>
      <c r="AF145" s="78">
        <v>1</v>
      </c>
      <c r="AG145" s="79">
        <v>0</v>
      </c>
      <c r="AH145" s="80">
        <v>1</v>
      </c>
      <c r="AI145" s="81">
        <v>1</v>
      </c>
      <c r="AJ145" s="82">
        <v>0</v>
      </c>
      <c r="AK145" s="83">
        <v>1</v>
      </c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E145" s="19">
        <f t="shared" si="16"/>
        <v>25</v>
      </c>
      <c r="DF145" s="19" t="str">
        <f t="shared" si="17"/>
        <v/>
      </c>
    </row>
    <row r="146" spans="1:110" x14ac:dyDescent="0.3">
      <c r="A146" s="19"/>
      <c r="B146" s="6">
        <f t="shared" si="14"/>
        <v>11</v>
      </c>
      <c r="C146" s="6"/>
      <c r="D146" s="6"/>
      <c r="E146" s="6">
        <f t="shared" si="15"/>
        <v>18</v>
      </c>
      <c r="F146" s="6" t="str">
        <f t="shared" si="18"/>
        <v>PH07.8</v>
      </c>
      <c r="G146" s="6" t="s">
        <v>276</v>
      </c>
      <c r="H146" s="6">
        <v>8</v>
      </c>
      <c r="I146" s="3" t="s">
        <v>113</v>
      </c>
      <c r="J146" s="56">
        <v>1</v>
      </c>
      <c r="K146" s="57">
        <v>1</v>
      </c>
      <c r="L146" s="58">
        <v>0</v>
      </c>
      <c r="M146" s="59">
        <v>1</v>
      </c>
      <c r="N146" s="60">
        <v>0</v>
      </c>
      <c r="O146" s="61">
        <v>0</v>
      </c>
      <c r="P146" s="62">
        <v>0</v>
      </c>
      <c r="Q146" s="63">
        <v>0</v>
      </c>
      <c r="R146" s="64">
        <v>0</v>
      </c>
      <c r="S146" s="65">
        <v>0</v>
      </c>
      <c r="T146" s="66">
        <v>0</v>
      </c>
      <c r="U146" s="67">
        <v>1</v>
      </c>
      <c r="V146" s="68">
        <v>1</v>
      </c>
      <c r="W146" s="69">
        <v>1</v>
      </c>
      <c r="X146" s="70">
        <v>1</v>
      </c>
      <c r="Y146" s="71">
        <v>1</v>
      </c>
      <c r="Z146" s="72">
        <v>0</v>
      </c>
      <c r="AA146" s="73">
        <v>0</v>
      </c>
      <c r="AB146" s="74">
        <v>1</v>
      </c>
      <c r="AC146" s="75">
        <v>0</v>
      </c>
      <c r="AD146" s="76">
        <v>0</v>
      </c>
      <c r="AE146" s="77">
        <v>1</v>
      </c>
      <c r="AF146" s="78">
        <v>0</v>
      </c>
      <c r="AG146" s="79">
        <v>0</v>
      </c>
      <c r="AH146" s="80">
        <v>0</v>
      </c>
      <c r="AI146" s="81">
        <v>0</v>
      </c>
      <c r="AJ146" s="82">
        <v>0</v>
      </c>
      <c r="AK146" s="83">
        <v>1</v>
      </c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E146" s="19">
        <f t="shared" si="16"/>
        <v>11</v>
      </c>
      <c r="DF146" s="19" t="str">
        <f t="shared" si="17"/>
        <v/>
      </c>
    </row>
    <row r="147" spans="1:110" x14ac:dyDescent="0.3">
      <c r="A147" s="19"/>
      <c r="B147" s="6">
        <f t="shared" si="14"/>
        <v>11</v>
      </c>
      <c r="C147" s="6"/>
      <c r="D147" s="6"/>
      <c r="E147" s="6">
        <f t="shared" si="15"/>
        <v>18</v>
      </c>
      <c r="F147" s="6" t="str">
        <f t="shared" si="18"/>
        <v>PH07.9</v>
      </c>
      <c r="G147" s="6" t="s">
        <v>276</v>
      </c>
      <c r="H147" s="6">
        <v>9</v>
      </c>
      <c r="I147" s="3" t="s">
        <v>115</v>
      </c>
      <c r="J147" s="56">
        <v>1</v>
      </c>
      <c r="K147" s="57">
        <v>1</v>
      </c>
      <c r="L147" s="58">
        <v>0</v>
      </c>
      <c r="M147" s="59">
        <v>1</v>
      </c>
      <c r="N147" s="60">
        <v>0</v>
      </c>
      <c r="O147" s="61">
        <v>0</v>
      </c>
      <c r="P147" s="62">
        <v>0</v>
      </c>
      <c r="Q147" s="63">
        <v>0</v>
      </c>
      <c r="R147" s="64">
        <v>0</v>
      </c>
      <c r="S147" s="65">
        <v>0</v>
      </c>
      <c r="T147" s="66">
        <v>0</v>
      </c>
      <c r="U147" s="67">
        <v>1</v>
      </c>
      <c r="V147" s="68">
        <v>1</v>
      </c>
      <c r="W147" s="69">
        <v>1</v>
      </c>
      <c r="X147" s="70">
        <v>1</v>
      </c>
      <c r="Y147" s="71">
        <v>1</v>
      </c>
      <c r="Z147" s="72">
        <v>0</v>
      </c>
      <c r="AA147" s="73">
        <v>0</v>
      </c>
      <c r="AB147" s="74">
        <v>1</v>
      </c>
      <c r="AC147" s="75">
        <v>0</v>
      </c>
      <c r="AD147" s="76">
        <v>0</v>
      </c>
      <c r="AE147" s="77">
        <v>1</v>
      </c>
      <c r="AF147" s="78">
        <v>0</v>
      </c>
      <c r="AG147" s="79">
        <v>0</v>
      </c>
      <c r="AH147" s="80">
        <v>0</v>
      </c>
      <c r="AI147" s="81">
        <v>0</v>
      </c>
      <c r="AJ147" s="82">
        <v>0</v>
      </c>
      <c r="AK147" s="83">
        <v>1</v>
      </c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E147" s="19">
        <f t="shared" si="16"/>
        <v>11</v>
      </c>
      <c r="DF147" s="19" t="str">
        <f t="shared" si="17"/>
        <v/>
      </c>
    </row>
    <row r="148" spans="1:110" x14ac:dyDescent="0.3">
      <c r="A148" s="19"/>
      <c r="B148" s="6">
        <f t="shared" si="14"/>
        <v>19</v>
      </c>
      <c r="C148" s="6"/>
      <c r="D148" s="6"/>
      <c r="E148" s="6">
        <f t="shared" si="15"/>
        <v>10</v>
      </c>
      <c r="F148" s="6" t="str">
        <f t="shared" si="18"/>
        <v>PH07.10</v>
      </c>
      <c r="G148" s="6" t="s">
        <v>276</v>
      </c>
      <c r="H148" s="6">
        <v>10</v>
      </c>
      <c r="I148" s="3" t="s">
        <v>100</v>
      </c>
      <c r="J148" s="56">
        <v>1</v>
      </c>
      <c r="K148" s="57">
        <v>1</v>
      </c>
      <c r="L148" s="58">
        <v>1</v>
      </c>
      <c r="M148" s="59">
        <v>1</v>
      </c>
      <c r="N148" s="60">
        <v>1</v>
      </c>
      <c r="O148" s="61">
        <v>0</v>
      </c>
      <c r="P148" s="62">
        <v>0</v>
      </c>
      <c r="Q148" s="63">
        <v>0</v>
      </c>
      <c r="R148" s="64">
        <v>0</v>
      </c>
      <c r="S148" s="65">
        <v>1</v>
      </c>
      <c r="T148" s="66">
        <v>0</v>
      </c>
      <c r="U148" s="67">
        <v>1</v>
      </c>
      <c r="V148" s="68">
        <v>1</v>
      </c>
      <c r="W148" s="69">
        <v>1</v>
      </c>
      <c r="X148" s="70">
        <v>1</v>
      </c>
      <c r="Y148" s="71">
        <v>1</v>
      </c>
      <c r="Z148" s="72">
        <v>0</v>
      </c>
      <c r="AA148" s="73">
        <v>0</v>
      </c>
      <c r="AB148" s="74">
        <v>1</v>
      </c>
      <c r="AC148" s="75">
        <v>0</v>
      </c>
      <c r="AD148" s="76">
        <v>1</v>
      </c>
      <c r="AE148" s="77">
        <v>1</v>
      </c>
      <c r="AF148" s="78">
        <v>1</v>
      </c>
      <c r="AG148" s="79">
        <v>1</v>
      </c>
      <c r="AH148" s="80">
        <v>1</v>
      </c>
      <c r="AI148" s="81">
        <v>1</v>
      </c>
      <c r="AJ148" s="82">
        <v>0</v>
      </c>
      <c r="AK148" s="83">
        <v>1</v>
      </c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E148" s="19">
        <f t="shared" si="16"/>
        <v>19</v>
      </c>
      <c r="DF148" s="19" t="str">
        <f t="shared" si="17"/>
        <v/>
      </c>
    </row>
    <row r="149" spans="1:110" x14ac:dyDescent="0.3">
      <c r="A149" s="19"/>
      <c r="B149" s="6">
        <f t="shared" si="14"/>
        <v>25</v>
      </c>
      <c r="C149" s="6"/>
      <c r="D149" s="6"/>
      <c r="E149" s="6">
        <f t="shared" si="15"/>
        <v>4</v>
      </c>
      <c r="F149" s="6" t="str">
        <f t="shared" si="18"/>
        <v>PH07.11</v>
      </c>
      <c r="G149" s="6" t="s">
        <v>276</v>
      </c>
      <c r="H149" s="6">
        <v>11</v>
      </c>
      <c r="I149" s="3" t="s">
        <v>116</v>
      </c>
      <c r="J149" s="56">
        <v>1</v>
      </c>
      <c r="K149" s="57">
        <v>1</v>
      </c>
      <c r="L149" s="58">
        <v>1</v>
      </c>
      <c r="M149" s="59">
        <v>1</v>
      </c>
      <c r="N149" s="60">
        <v>1</v>
      </c>
      <c r="O149" s="61">
        <v>0</v>
      </c>
      <c r="P149" s="62">
        <v>1</v>
      </c>
      <c r="Q149" s="63">
        <v>1</v>
      </c>
      <c r="R149" s="64">
        <v>1</v>
      </c>
      <c r="S149" s="65">
        <v>1</v>
      </c>
      <c r="T149" s="66">
        <v>0</v>
      </c>
      <c r="U149" s="67">
        <v>1</v>
      </c>
      <c r="V149" s="68">
        <v>1</v>
      </c>
      <c r="W149" s="69">
        <v>1</v>
      </c>
      <c r="X149" s="70">
        <v>1</v>
      </c>
      <c r="Y149" s="71">
        <v>1</v>
      </c>
      <c r="Z149" s="72">
        <v>1</v>
      </c>
      <c r="AA149" s="73">
        <v>0</v>
      </c>
      <c r="AB149" s="74">
        <v>1</v>
      </c>
      <c r="AC149" s="75">
        <v>1</v>
      </c>
      <c r="AD149" s="76">
        <v>1</v>
      </c>
      <c r="AE149" s="77">
        <v>1</v>
      </c>
      <c r="AF149" s="78">
        <v>1</v>
      </c>
      <c r="AG149" s="79">
        <v>1</v>
      </c>
      <c r="AH149" s="80">
        <v>1</v>
      </c>
      <c r="AI149" s="81">
        <v>1</v>
      </c>
      <c r="AJ149" s="82">
        <v>1</v>
      </c>
      <c r="AK149" s="83">
        <v>1</v>
      </c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E149" s="19">
        <f t="shared" si="16"/>
        <v>25</v>
      </c>
      <c r="DF149" s="19" t="str">
        <f t="shared" si="17"/>
        <v/>
      </c>
    </row>
    <row r="150" spans="1:110" x14ac:dyDescent="0.3">
      <c r="A150" s="19"/>
      <c r="B150" s="6">
        <f t="shared" si="14"/>
        <v>26</v>
      </c>
      <c r="C150" s="6"/>
      <c r="D150" s="6"/>
      <c r="E150" s="6">
        <f t="shared" si="15"/>
        <v>3</v>
      </c>
      <c r="F150" s="6" t="str">
        <f t="shared" si="18"/>
        <v>PH07.12</v>
      </c>
      <c r="G150" s="6" t="s">
        <v>276</v>
      </c>
      <c r="H150" s="6">
        <v>12</v>
      </c>
      <c r="I150" s="3" t="s">
        <v>117</v>
      </c>
      <c r="J150" s="56">
        <v>1</v>
      </c>
      <c r="K150" s="57">
        <v>1</v>
      </c>
      <c r="L150" s="58">
        <v>1</v>
      </c>
      <c r="M150" s="59">
        <v>1</v>
      </c>
      <c r="N150" s="60">
        <v>1</v>
      </c>
      <c r="O150" s="61">
        <v>1</v>
      </c>
      <c r="P150" s="62">
        <v>1</v>
      </c>
      <c r="Q150" s="63">
        <v>1</v>
      </c>
      <c r="R150" s="64">
        <v>0</v>
      </c>
      <c r="S150" s="65">
        <v>1</v>
      </c>
      <c r="T150" s="66">
        <v>1</v>
      </c>
      <c r="U150" s="67">
        <v>1</v>
      </c>
      <c r="V150" s="68">
        <v>1</v>
      </c>
      <c r="W150" s="69">
        <v>1</v>
      </c>
      <c r="X150" s="70">
        <v>1</v>
      </c>
      <c r="Y150" s="71">
        <v>1</v>
      </c>
      <c r="Z150" s="72">
        <v>1</v>
      </c>
      <c r="AA150" s="73">
        <v>1</v>
      </c>
      <c r="AB150" s="74">
        <v>1</v>
      </c>
      <c r="AC150" s="75">
        <v>1</v>
      </c>
      <c r="AD150" s="76">
        <v>0</v>
      </c>
      <c r="AE150" s="77">
        <v>1</v>
      </c>
      <c r="AF150" s="78">
        <v>1</v>
      </c>
      <c r="AG150" s="79">
        <v>1</v>
      </c>
      <c r="AH150" s="80">
        <v>1</v>
      </c>
      <c r="AI150" s="81">
        <v>1</v>
      </c>
      <c r="AJ150" s="82">
        <v>1</v>
      </c>
      <c r="AK150" s="83">
        <v>1</v>
      </c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E150" s="19">
        <f t="shared" si="16"/>
        <v>26</v>
      </c>
      <c r="DF150" s="19" t="str">
        <f t="shared" si="17"/>
        <v/>
      </c>
    </row>
    <row r="151" spans="1:110" x14ac:dyDescent="0.3">
      <c r="A151" s="19"/>
      <c r="B151" s="6">
        <f t="shared" si="14"/>
        <v>20</v>
      </c>
      <c r="C151" s="6"/>
      <c r="D151" s="6"/>
      <c r="E151" s="6">
        <f t="shared" si="15"/>
        <v>9</v>
      </c>
      <c r="F151" s="6" t="str">
        <f t="shared" si="18"/>
        <v>PH07.13</v>
      </c>
      <c r="G151" s="6" t="s">
        <v>276</v>
      </c>
      <c r="H151" s="6">
        <v>13</v>
      </c>
      <c r="I151" s="3" t="s">
        <v>118</v>
      </c>
      <c r="J151" s="56">
        <v>1</v>
      </c>
      <c r="K151" s="57">
        <v>1</v>
      </c>
      <c r="L151" s="58">
        <v>1</v>
      </c>
      <c r="M151" s="59">
        <v>1</v>
      </c>
      <c r="N151" s="60">
        <v>0</v>
      </c>
      <c r="O151" s="61">
        <v>0</v>
      </c>
      <c r="P151" s="62">
        <v>1</v>
      </c>
      <c r="Q151" s="63">
        <v>1</v>
      </c>
      <c r="R151" s="64">
        <v>0</v>
      </c>
      <c r="S151" s="65">
        <v>1</v>
      </c>
      <c r="T151" s="66">
        <v>0</v>
      </c>
      <c r="U151" s="67">
        <v>1</v>
      </c>
      <c r="V151" s="68">
        <v>1</v>
      </c>
      <c r="W151" s="69">
        <v>1</v>
      </c>
      <c r="X151" s="70">
        <v>1</v>
      </c>
      <c r="Y151" s="71">
        <v>1</v>
      </c>
      <c r="Z151" s="72">
        <v>1</v>
      </c>
      <c r="AA151" s="73">
        <v>0</v>
      </c>
      <c r="AB151" s="74">
        <v>1</v>
      </c>
      <c r="AC151" s="75">
        <v>1</v>
      </c>
      <c r="AD151" s="76">
        <v>1</v>
      </c>
      <c r="AE151" s="77">
        <v>1</v>
      </c>
      <c r="AF151" s="78">
        <v>1</v>
      </c>
      <c r="AG151" s="79">
        <v>0</v>
      </c>
      <c r="AH151" s="80">
        <v>0</v>
      </c>
      <c r="AI151" s="81">
        <v>1</v>
      </c>
      <c r="AJ151" s="82">
        <v>0</v>
      </c>
      <c r="AK151" s="83">
        <v>1</v>
      </c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E151" s="19">
        <f t="shared" si="16"/>
        <v>20</v>
      </c>
      <c r="DF151" s="19" t="str">
        <f t="shared" si="17"/>
        <v/>
      </c>
    </row>
    <row r="152" spans="1:110" x14ac:dyDescent="0.3">
      <c r="A152" s="19"/>
      <c r="B152" s="6">
        <f t="shared" si="14"/>
        <v>23</v>
      </c>
      <c r="C152" s="6"/>
      <c r="D152" s="6"/>
      <c r="E152" s="6">
        <f t="shared" si="15"/>
        <v>6</v>
      </c>
      <c r="F152" s="6" t="str">
        <f t="shared" si="18"/>
        <v>PH07.14</v>
      </c>
      <c r="G152" s="6" t="s">
        <v>276</v>
      </c>
      <c r="H152" s="6">
        <v>14</v>
      </c>
      <c r="I152" s="3" t="s">
        <v>119</v>
      </c>
      <c r="J152" s="56">
        <v>1</v>
      </c>
      <c r="K152" s="57">
        <v>1</v>
      </c>
      <c r="L152" s="58">
        <v>1</v>
      </c>
      <c r="M152" s="59">
        <v>1</v>
      </c>
      <c r="N152" s="60">
        <v>0</v>
      </c>
      <c r="O152" s="61">
        <v>1</v>
      </c>
      <c r="P152" s="62">
        <v>1</v>
      </c>
      <c r="Q152" s="63">
        <v>1</v>
      </c>
      <c r="R152" s="64">
        <v>1</v>
      </c>
      <c r="S152" s="65">
        <v>1</v>
      </c>
      <c r="T152" s="66">
        <v>0</v>
      </c>
      <c r="U152" s="67">
        <v>1</v>
      </c>
      <c r="V152" s="68">
        <v>1</v>
      </c>
      <c r="W152" s="69">
        <v>1</v>
      </c>
      <c r="X152" s="70">
        <v>1</v>
      </c>
      <c r="Y152" s="71">
        <v>1</v>
      </c>
      <c r="Z152" s="72">
        <v>1</v>
      </c>
      <c r="AA152" s="73">
        <v>1</v>
      </c>
      <c r="AB152" s="74">
        <v>1</v>
      </c>
      <c r="AC152" s="75">
        <v>1</v>
      </c>
      <c r="AD152" s="76">
        <v>1</v>
      </c>
      <c r="AE152" s="77">
        <v>0</v>
      </c>
      <c r="AF152" s="78">
        <v>1</v>
      </c>
      <c r="AG152" s="79">
        <v>0</v>
      </c>
      <c r="AH152" s="80">
        <v>1</v>
      </c>
      <c r="AI152" s="81">
        <v>1</v>
      </c>
      <c r="AJ152" s="82">
        <v>0</v>
      </c>
      <c r="AK152" s="83">
        <v>1</v>
      </c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E152" s="19">
        <f t="shared" si="16"/>
        <v>23</v>
      </c>
      <c r="DF152" s="19" t="str">
        <f t="shared" si="17"/>
        <v/>
      </c>
    </row>
    <row r="153" spans="1:110" x14ac:dyDescent="0.3">
      <c r="A153" s="19"/>
      <c r="B153" s="6">
        <f t="shared" si="14"/>
        <v>19</v>
      </c>
      <c r="C153" s="6"/>
      <c r="D153" s="6"/>
      <c r="E153" s="6">
        <f t="shared" si="15"/>
        <v>10</v>
      </c>
      <c r="F153" s="6" t="str">
        <f t="shared" si="18"/>
        <v>PH07.15</v>
      </c>
      <c r="G153" s="6" t="s">
        <v>276</v>
      </c>
      <c r="H153" s="6">
        <v>15</v>
      </c>
      <c r="I153" s="3" t="s">
        <v>120</v>
      </c>
      <c r="J153" s="56">
        <v>1</v>
      </c>
      <c r="K153" s="57">
        <v>1</v>
      </c>
      <c r="L153" s="58">
        <v>1</v>
      </c>
      <c r="M153" s="59">
        <v>0</v>
      </c>
      <c r="N153" s="60">
        <v>0</v>
      </c>
      <c r="O153" s="61">
        <v>1</v>
      </c>
      <c r="P153" s="62">
        <v>1</v>
      </c>
      <c r="Q153" s="63">
        <v>0</v>
      </c>
      <c r="R153" s="64">
        <v>1</v>
      </c>
      <c r="S153" s="65">
        <v>0</v>
      </c>
      <c r="T153" s="66">
        <v>0</v>
      </c>
      <c r="U153" s="67">
        <v>1</v>
      </c>
      <c r="V153" s="68">
        <v>1</v>
      </c>
      <c r="W153" s="69">
        <v>1</v>
      </c>
      <c r="X153" s="70">
        <v>0</v>
      </c>
      <c r="Y153" s="71">
        <v>1</v>
      </c>
      <c r="Z153" s="72">
        <v>1</v>
      </c>
      <c r="AA153" s="73">
        <v>0</v>
      </c>
      <c r="AB153" s="74">
        <v>1</v>
      </c>
      <c r="AC153" s="75">
        <v>0</v>
      </c>
      <c r="AD153" s="76">
        <v>0</v>
      </c>
      <c r="AE153" s="77">
        <v>1</v>
      </c>
      <c r="AF153" s="78">
        <v>1</v>
      </c>
      <c r="AG153" s="79">
        <v>1</v>
      </c>
      <c r="AH153" s="80">
        <v>1</v>
      </c>
      <c r="AI153" s="81">
        <v>1</v>
      </c>
      <c r="AJ153" s="82">
        <v>1</v>
      </c>
      <c r="AK153" s="83">
        <v>1</v>
      </c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E153" s="19">
        <f t="shared" si="16"/>
        <v>19</v>
      </c>
      <c r="DF153" s="19" t="str">
        <f t="shared" si="17"/>
        <v/>
      </c>
    </row>
    <row r="154" spans="1:110" x14ac:dyDescent="0.3">
      <c r="A154" s="19"/>
      <c r="B154" s="6">
        <f t="shared" si="14"/>
        <v>4</v>
      </c>
      <c r="C154" s="6"/>
      <c r="D154" s="6"/>
      <c r="E154" s="6">
        <f t="shared" si="15"/>
        <v>25</v>
      </c>
      <c r="F154" s="6" t="str">
        <f t="shared" si="18"/>
        <v>PH07.16</v>
      </c>
      <c r="G154" s="6" t="s">
        <v>276</v>
      </c>
      <c r="H154" s="6">
        <v>16</v>
      </c>
      <c r="I154" s="3" t="str">
        <f>"Beagle location "&amp;INDEX(BeagleStationLocations,(MID(G154,3,2)),1)</f>
        <v>Beagle location Herradura</v>
      </c>
      <c r="J154" s="56">
        <v>1</v>
      </c>
      <c r="K154" s="57">
        <v>0</v>
      </c>
      <c r="L154" s="58">
        <v>1</v>
      </c>
      <c r="M154" s="59">
        <v>0</v>
      </c>
      <c r="N154" s="60">
        <v>0</v>
      </c>
      <c r="O154" s="61">
        <v>0</v>
      </c>
      <c r="P154" s="62">
        <v>0</v>
      </c>
      <c r="Q154" s="63">
        <v>0</v>
      </c>
      <c r="R154" s="64">
        <v>0</v>
      </c>
      <c r="S154" s="65">
        <v>1</v>
      </c>
      <c r="T154" s="66">
        <v>0</v>
      </c>
      <c r="U154" s="67">
        <v>0</v>
      </c>
      <c r="V154" s="68">
        <v>0</v>
      </c>
      <c r="W154" s="69">
        <v>0</v>
      </c>
      <c r="X154" s="70">
        <v>0</v>
      </c>
      <c r="Y154" s="71">
        <v>0</v>
      </c>
      <c r="Z154" s="72">
        <v>0</v>
      </c>
      <c r="AA154" s="73">
        <v>0</v>
      </c>
      <c r="AB154" s="74">
        <v>0</v>
      </c>
      <c r="AC154" s="75">
        <v>0</v>
      </c>
      <c r="AD154" s="76">
        <v>0</v>
      </c>
      <c r="AE154" s="77">
        <v>0</v>
      </c>
      <c r="AF154" s="78">
        <v>1</v>
      </c>
      <c r="AG154" s="79">
        <v>0</v>
      </c>
      <c r="AH154" s="80">
        <v>0</v>
      </c>
      <c r="AI154" s="81">
        <v>0</v>
      </c>
      <c r="AJ154" s="82">
        <v>0</v>
      </c>
      <c r="AK154" s="83">
        <v>0</v>
      </c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E154" s="19">
        <f t="shared" si="16"/>
        <v>4</v>
      </c>
      <c r="DF154" s="19" t="str">
        <f t="shared" si="17"/>
        <v/>
      </c>
    </row>
    <row r="155" spans="1:110" x14ac:dyDescent="0.3">
      <c r="A155" s="19"/>
      <c r="B155" s="6">
        <f t="shared" si="14"/>
        <v>0</v>
      </c>
      <c r="C155" s="6"/>
      <c r="D155" s="6"/>
      <c r="E155" s="6">
        <f t="shared" si="15"/>
        <v>29</v>
      </c>
      <c r="F155" s="6" t="str">
        <f t="shared" si="18"/>
        <v/>
      </c>
      <c r="G155" s="6"/>
      <c r="H155" s="6"/>
      <c r="I155" s="3" t="s">
        <v>121</v>
      </c>
      <c r="J155" s="56"/>
      <c r="K155" s="57"/>
      <c r="L155" s="58"/>
      <c r="M155" s="59"/>
      <c r="N155" s="60"/>
      <c r="O155" s="61"/>
      <c r="P155" s="62"/>
      <c r="Q155" s="63"/>
      <c r="R155" s="64"/>
      <c r="S155" s="65"/>
      <c r="T155" s="66"/>
      <c r="U155" s="67"/>
      <c r="V155" s="68"/>
      <c r="W155" s="69"/>
      <c r="X155" s="70"/>
      <c r="Y155" s="71"/>
      <c r="Z155" s="72"/>
      <c r="AA155" s="73"/>
      <c r="AB155" s="74"/>
      <c r="AC155" s="75"/>
      <c r="AD155" s="76"/>
      <c r="AE155" s="77"/>
      <c r="AF155" s="78"/>
      <c r="AG155" s="79"/>
      <c r="AH155" s="80"/>
      <c r="AI155" s="81"/>
      <c r="AJ155" s="82"/>
      <c r="AK155" s="83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E155" s="19">
        <f t="shared" si="16"/>
        <v>0</v>
      </c>
      <c r="DF155" s="19" t="str">
        <f t="shared" si="17"/>
        <v/>
      </c>
    </row>
    <row r="156" spans="1:110" x14ac:dyDescent="0.3">
      <c r="A156" s="19"/>
      <c r="B156" s="6">
        <f t="shared" si="14"/>
        <v>23</v>
      </c>
      <c r="C156" s="6"/>
      <c r="D156" s="6"/>
      <c r="E156" s="6">
        <f t="shared" si="15"/>
        <v>6</v>
      </c>
      <c r="F156" s="6" t="str">
        <f t="shared" si="18"/>
        <v>PH08.1</v>
      </c>
      <c r="G156" s="6" t="s">
        <v>277</v>
      </c>
      <c r="H156" s="6">
        <v>1</v>
      </c>
      <c r="I156" s="3" t="s">
        <v>122</v>
      </c>
      <c r="J156" s="56">
        <v>1</v>
      </c>
      <c r="K156" s="57">
        <v>1</v>
      </c>
      <c r="L156" s="58">
        <v>1</v>
      </c>
      <c r="M156" s="59">
        <v>1</v>
      </c>
      <c r="N156" s="60">
        <v>1</v>
      </c>
      <c r="O156" s="61">
        <v>1</v>
      </c>
      <c r="P156" s="62">
        <v>1</v>
      </c>
      <c r="Q156" s="63">
        <v>1</v>
      </c>
      <c r="R156" s="64">
        <v>0</v>
      </c>
      <c r="S156" s="65">
        <v>1</v>
      </c>
      <c r="T156" s="66">
        <v>0</v>
      </c>
      <c r="U156" s="67">
        <v>1</v>
      </c>
      <c r="V156" s="68">
        <v>1</v>
      </c>
      <c r="W156" s="69">
        <v>1</v>
      </c>
      <c r="X156" s="70">
        <v>1</v>
      </c>
      <c r="Y156" s="71">
        <v>1</v>
      </c>
      <c r="Z156" s="72">
        <v>1</v>
      </c>
      <c r="AA156" s="73">
        <v>0</v>
      </c>
      <c r="AB156" s="74">
        <v>1</v>
      </c>
      <c r="AC156" s="75">
        <v>1</v>
      </c>
      <c r="AD156" s="76">
        <v>0</v>
      </c>
      <c r="AE156" s="77">
        <v>1</v>
      </c>
      <c r="AF156" s="78">
        <v>1</v>
      </c>
      <c r="AG156" s="79">
        <v>0</v>
      </c>
      <c r="AH156" s="80">
        <v>1</v>
      </c>
      <c r="AI156" s="81">
        <v>1</v>
      </c>
      <c r="AJ156" s="82">
        <v>1</v>
      </c>
      <c r="AK156" s="83">
        <v>1</v>
      </c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E156" s="19">
        <f t="shared" si="16"/>
        <v>23</v>
      </c>
      <c r="DF156" s="19" t="str">
        <f t="shared" si="17"/>
        <v/>
      </c>
    </row>
    <row r="157" spans="1:110" x14ac:dyDescent="0.3">
      <c r="A157" s="19"/>
      <c r="B157" s="6">
        <f t="shared" si="14"/>
        <v>12</v>
      </c>
      <c r="C157" s="6"/>
      <c r="D157" s="6"/>
      <c r="E157" s="6">
        <f t="shared" si="15"/>
        <v>17</v>
      </c>
      <c r="F157" s="6" t="str">
        <f t="shared" si="18"/>
        <v>PH08.2</v>
      </c>
      <c r="G157" s="6" t="s">
        <v>277</v>
      </c>
      <c r="H157" s="6">
        <v>2</v>
      </c>
      <c r="I157" s="3" t="s">
        <v>123</v>
      </c>
      <c r="J157" s="56">
        <v>1</v>
      </c>
      <c r="K157" s="57">
        <v>1</v>
      </c>
      <c r="L157" s="58">
        <v>1</v>
      </c>
      <c r="M157" s="59">
        <v>1</v>
      </c>
      <c r="N157" s="60">
        <v>0</v>
      </c>
      <c r="O157" s="61">
        <v>0</v>
      </c>
      <c r="P157" s="62">
        <v>0</v>
      </c>
      <c r="Q157" s="63">
        <v>0</v>
      </c>
      <c r="R157" s="64">
        <v>0</v>
      </c>
      <c r="S157" s="65">
        <v>0</v>
      </c>
      <c r="T157" s="66">
        <v>0</v>
      </c>
      <c r="U157" s="67">
        <v>1</v>
      </c>
      <c r="V157" s="68">
        <v>0</v>
      </c>
      <c r="W157" s="69">
        <v>1</v>
      </c>
      <c r="X157" s="70">
        <v>1</v>
      </c>
      <c r="Y157" s="71">
        <v>1</v>
      </c>
      <c r="Z157" s="72">
        <v>0</v>
      </c>
      <c r="AA157" s="73">
        <v>0</v>
      </c>
      <c r="AB157" s="74">
        <v>0</v>
      </c>
      <c r="AC157" s="75">
        <v>1</v>
      </c>
      <c r="AD157" s="76">
        <v>0</v>
      </c>
      <c r="AE157" s="77">
        <v>0</v>
      </c>
      <c r="AF157" s="78">
        <v>1</v>
      </c>
      <c r="AG157" s="79">
        <v>0</v>
      </c>
      <c r="AH157" s="80">
        <v>0</v>
      </c>
      <c r="AI157" s="81">
        <v>1</v>
      </c>
      <c r="AJ157" s="82">
        <v>0</v>
      </c>
      <c r="AK157" s="83">
        <v>1</v>
      </c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E157" s="19">
        <f t="shared" si="16"/>
        <v>12</v>
      </c>
      <c r="DF157" s="19" t="str">
        <f t="shared" si="17"/>
        <v/>
      </c>
    </row>
    <row r="158" spans="1:110" x14ac:dyDescent="0.3">
      <c r="A158" s="19"/>
      <c r="B158" s="6">
        <f t="shared" si="14"/>
        <v>19</v>
      </c>
      <c r="C158" s="6"/>
      <c r="D158" s="6"/>
      <c r="E158" s="6">
        <f t="shared" si="15"/>
        <v>10</v>
      </c>
      <c r="F158" s="6" t="str">
        <f t="shared" si="18"/>
        <v>PH08.3</v>
      </c>
      <c r="G158" s="6" t="s">
        <v>277</v>
      </c>
      <c r="H158" s="6">
        <v>3</v>
      </c>
      <c r="I158" s="3" t="s">
        <v>70</v>
      </c>
      <c r="J158" s="56">
        <v>1</v>
      </c>
      <c r="K158" s="57">
        <v>1</v>
      </c>
      <c r="L158" s="58">
        <v>1</v>
      </c>
      <c r="M158" s="59">
        <v>1</v>
      </c>
      <c r="N158" s="60">
        <v>1</v>
      </c>
      <c r="O158" s="61">
        <v>0</v>
      </c>
      <c r="P158" s="62">
        <v>0</v>
      </c>
      <c r="Q158" s="63">
        <v>0</v>
      </c>
      <c r="R158" s="64">
        <v>0</v>
      </c>
      <c r="S158" s="65">
        <v>1</v>
      </c>
      <c r="T158" s="66">
        <v>0</v>
      </c>
      <c r="U158" s="67">
        <v>1</v>
      </c>
      <c r="V158" s="68">
        <v>1</v>
      </c>
      <c r="W158" s="69">
        <v>1</v>
      </c>
      <c r="X158" s="70">
        <v>1</v>
      </c>
      <c r="Y158" s="71">
        <v>1</v>
      </c>
      <c r="Z158" s="72">
        <v>0</v>
      </c>
      <c r="AA158" s="73">
        <v>0</v>
      </c>
      <c r="AB158" s="74">
        <v>1</v>
      </c>
      <c r="AC158" s="75">
        <v>0</v>
      </c>
      <c r="AD158" s="76">
        <v>1</v>
      </c>
      <c r="AE158" s="77">
        <v>1</v>
      </c>
      <c r="AF158" s="78">
        <v>1</v>
      </c>
      <c r="AG158" s="79">
        <v>1</v>
      </c>
      <c r="AH158" s="80">
        <v>1</v>
      </c>
      <c r="AI158" s="81">
        <v>1</v>
      </c>
      <c r="AJ158" s="82">
        <v>0</v>
      </c>
      <c r="AK158" s="83">
        <v>1</v>
      </c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E158" s="19">
        <f t="shared" si="16"/>
        <v>19</v>
      </c>
      <c r="DF158" s="19" t="str">
        <f t="shared" si="17"/>
        <v/>
      </c>
    </row>
    <row r="159" spans="1:110" x14ac:dyDescent="0.3">
      <c r="A159" s="19"/>
      <c r="B159" s="6">
        <f t="shared" si="14"/>
        <v>28</v>
      </c>
      <c r="C159" s="6"/>
      <c r="D159" s="6"/>
      <c r="E159" s="6">
        <f t="shared" si="15"/>
        <v>1</v>
      </c>
      <c r="F159" s="6" t="str">
        <f t="shared" si="18"/>
        <v>PH08.4</v>
      </c>
      <c r="G159" s="6" t="s">
        <v>277</v>
      </c>
      <c r="H159" s="6">
        <v>4</v>
      </c>
      <c r="I159" s="3" t="s">
        <v>124</v>
      </c>
      <c r="J159" s="56">
        <v>1</v>
      </c>
      <c r="K159" s="57">
        <v>1</v>
      </c>
      <c r="L159" s="58">
        <v>1</v>
      </c>
      <c r="M159" s="59">
        <v>1</v>
      </c>
      <c r="N159" s="60">
        <v>1</v>
      </c>
      <c r="O159" s="61">
        <v>1</v>
      </c>
      <c r="P159" s="62">
        <v>1</v>
      </c>
      <c r="Q159" s="63">
        <v>1</v>
      </c>
      <c r="R159" s="64">
        <v>1</v>
      </c>
      <c r="S159" s="65">
        <v>1</v>
      </c>
      <c r="T159" s="66">
        <v>1</v>
      </c>
      <c r="U159" s="67">
        <v>1</v>
      </c>
      <c r="V159" s="68">
        <v>1</v>
      </c>
      <c r="W159" s="69">
        <v>1</v>
      </c>
      <c r="X159" s="70">
        <v>1</v>
      </c>
      <c r="Y159" s="71">
        <v>1</v>
      </c>
      <c r="Z159" s="72">
        <v>1</v>
      </c>
      <c r="AA159" s="73">
        <v>1</v>
      </c>
      <c r="AB159" s="74">
        <v>1</v>
      </c>
      <c r="AC159" s="75">
        <v>1</v>
      </c>
      <c r="AD159" s="76">
        <v>1</v>
      </c>
      <c r="AE159" s="77">
        <v>1</v>
      </c>
      <c r="AF159" s="78">
        <v>1</v>
      </c>
      <c r="AG159" s="79">
        <v>1</v>
      </c>
      <c r="AH159" s="80">
        <v>1</v>
      </c>
      <c r="AI159" s="81">
        <v>1</v>
      </c>
      <c r="AJ159" s="82">
        <v>1</v>
      </c>
      <c r="AK159" s="83">
        <v>1</v>
      </c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E159" s="19">
        <f t="shared" si="16"/>
        <v>28</v>
      </c>
      <c r="DF159" s="19" t="str">
        <f t="shared" si="17"/>
        <v/>
      </c>
    </row>
    <row r="160" spans="1:110" x14ac:dyDescent="0.3">
      <c r="A160" s="19"/>
      <c r="B160" s="6">
        <f t="shared" si="14"/>
        <v>17</v>
      </c>
      <c r="C160" s="6"/>
      <c r="D160" s="6"/>
      <c r="E160" s="6">
        <f t="shared" si="15"/>
        <v>12</v>
      </c>
      <c r="F160" s="6" t="str">
        <f t="shared" si="18"/>
        <v>PH08.5</v>
      </c>
      <c r="G160" s="6" t="s">
        <v>277</v>
      </c>
      <c r="H160" s="6">
        <v>5</v>
      </c>
      <c r="I160" s="89" t="s">
        <v>34</v>
      </c>
      <c r="J160" s="56">
        <v>1</v>
      </c>
      <c r="K160" s="57">
        <v>0</v>
      </c>
      <c r="L160" s="58">
        <v>1</v>
      </c>
      <c r="M160" s="59">
        <v>0</v>
      </c>
      <c r="N160" s="60">
        <v>0</v>
      </c>
      <c r="O160" s="61">
        <v>0</v>
      </c>
      <c r="P160" s="62">
        <v>1</v>
      </c>
      <c r="Q160" s="63">
        <v>0</v>
      </c>
      <c r="R160" s="64">
        <v>1</v>
      </c>
      <c r="S160" s="65">
        <v>1</v>
      </c>
      <c r="T160" s="66">
        <v>0</v>
      </c>
      <c r="U160" s="67">
        <v>0</v>
      </c>
      <c r="V160" s="68">
        <v>0</v>
      </c>
      <c r="W160" s="69">
        <v>1</v>
      </c>
      <c r="X160" s="70">
        <v>1</v>
      </c>
      <c r="Y160" s="71">
        <v>1</v>
      </c>
      <c r="Z160" s="72">
        <v>0</v>
      </c>
      <c r="AA160" s="73">
        <v>0</v>
      </c>
      <c r="AB160" s="74">
        <v>1</v>
      </c>
      <c r="AC160" s="75">
        <v>1</v>
      </c>
      <c r="AD160" s="76">
        <v>1</v>
      </c>
      <c r="AE160" s="77">
        <v>1</v>
      </c>
      <c r="AF160" s="78">
        <v>1</v>
      </c>
      <c r="AG160" s="79">
        <v>0</v>
      </c>
      <c r="AH160" s="80">
        <v>1</v>
      </c>
      <c r="AI160" s="81">
        <v>1</v>
      </c>
      <c r="AJ160" s="82">
        <v>1</v>
      </c>
      <c r="AK160" s="83">
        <v>1</v>
      </c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E160" s="19">
        <f t="shared" si="16"/>
        <v>17</v>
      </c>
      <c r="DF160" s="19" t="str">
        <f t="shared" si="17"/>
        <v/>
      </c>
    </row>
    <row r="161" spans="1:110" x14ac:dyDescent="0.3">
      <c r="A161" s="19"/>
      <c r="B161" s="6">
        <f t="shared" si="14"/>
        <v>16</v>
      </c>
      <c r="C161" s="6"/>
      <c r="D161" s="6"/>
      <c r="E161" s="6">
        <f t="shared" si="15"/>
        <v>13</v>
      </c>
      <c r="F161" s="6" t="str">
        <f t="shared" si="18"/>
        <v>PH08.6</v>
      </c>
      <c r="G161" s="6" t="s">
        <v>277</v>
      </c>
      <c r="H161" s="6">
        <v>6</v>
      </c>
      <c r="I161" s="3" t="str">
        <f>"Station Longitude "&amp;INDEX(BeagleStationLocations,(MID(G161,3,2)),29)</f>
        <v>Station Longitude 0 17' 47.04" W or -0.2964</v>
      </c>
      <c r="J161" s="56">
        <v>1</v>
      </c>
      <c r="K161" s="57">
        <v>1</v>
      </c>
      <c r="L161" s="58">
        <v>1</v>
      </c>
      <c r="M161" s="59">
        <v>1</v>
      </c>
      <c r="N161" s="60">
        <v>0</v>
      </c>
      <c r="O161" s="61">
        <v>0</v>
      </c>
      <c r="P161" s="62">
        <v>0</v>
      </c>
      <c r="Q161" s="63">
        <v>0</v>
      </c>
      <c r="R161" s="64">
        <v>0</v>
      </c>
      <c r="S161" s="65">
        <v>0</v>
      </c>
      <c r="T161" s="66">
        <v>0</v>
      </c>
      <c r="U161" s="67">
        <v>1</v>
      </c>
      <c r="V161" s="68">
        <v>1</v>
      </c>
      <c r="W161" s="69">
        <v>1</v>
      </c>
      <c r="X161" s="70">
        <v>1</v>
      </c>
      <c r="Y161" s="71">
        <v>1</v>
      </c>
      <c r="Z161" s="72">
        <v>0</v>
      </c>
      <c r="AA161" s="73">
        <v>0</v>
      </c>
      <c r="AB161" s="74">
        <v>1</v>
      </c>
      <c r="AC161" s="75">
        <v>1</v>
      </c>
      <c r="AD161" s="76">
        <v>0</v>
      </c>
      <c r="AE161" s="77">
        <v>1</v>
      </c>
      <c r="AF161" s="78">
        <v>1</v>
      </c>
      <c r="AG161" s="79">
        <v>0</v>
      </c>
      <c r="AH161" s="80">
        <v>1</v>
      </c>
      <c r="AI161" s="81">
        <v>1</v>
      </c>
      <c r="AJ161" s="82">
        <v>0</v>
      </c>
      <c r="AK161" s="83">
        <v>1</v>
      </c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E161" s="19">
        <f t="shared" si="16"/>
        <v>16</v>
      </c>
      <c r="DF161" s="19" t="str">
        <f t="shared" si="17"/>
        <v/>
      </c>
    </row>
    <row r="162" spans="1:110" x14ac:dyDescent="0.3">
      <c r="A162" s="19"/>
      <c r="B162" s="6">
        <f t="shared" si="14"/>
        <v>17</v>
      </c>
      <c r="C162" s="6"/>
      <c r="D162" s="6"/>
      <c r="E162" s="6">
        <f t="shared" si="15"/>
        <v>12</v>
      </c>
      <c r="F162" s="6" t="str">
        <f t="shared" si="18"/>
        <v>PH08.6A</v>
      </c>
      <c r="G162" s="6" t="s">
        <v>277</v>
      </c>
      <c r="H162" s="6" t="s">
        <v>460</v>
      </c>
      <c r="I162" s="3" t="s">
        <v>461</v>
      </c>
      <c r="J162" s="56">
        <v>1</v>
      </c>
      <c r="K162" s="57">
        <v>1</v>
      </c>
      <c r="L162" s="58">
        <v>1</v>
      </c>
      <c r="M162" s="59">
        <v>1</v>
      </c>
      <c r="N162" s="60">
        <v>0</v>
      </c>
      <c r="O162" s="61">
        <v>0</v>
      </c>
      <c r="P162" s="62">
        <v>0</v>
      </c>
      <c r="Q162" s="63">
        <v>0</v>
      </c>
      <c r="R162" s="64">
        <v>0</v>
      </c>
      <c r="S162" s="65">
        <v>1</v>
      </c>
      <c r="T162" s="66">
        <v>0</v>
      </c>
      <c r="U162" s="67">
        <v>1</v>
      </c>
      <c r="V162" s="68">
        <v>1</v>
      </c>
      <c r="W162" s="69">
        <v>1</v>
      </c>
      <c r="X162" s="70">
        <v>1</v>
      </c>
      <c r="Y162" s="71">
        <v>1</v>
      </c>
      <c r="Z162" s="72">
        <v>0</v>
      </c>
      <c r="AA162" s="73">
        <v>0</v>
      </c>
      <c r="AB162" s="74">
        <v>1</v>
      </c>
      <c r="AC162" s="75">
        <v>1</v>
      </c>
      <c r="AD162" s="76">
        <v>1</v>
      </c>
      <c r="AE162" s="77">
        <v>1</v>
      </c>
      <c r="AF162" s="78">
        <v>1</v>
      </c>
      <c r="AG162" s="79">
        <v>0</v>
      </c>
      <c r="AH162" s="80">
        <v>1</v>
      </c>
      <c r="AI162" s="81">
        <v>0</v>
      </c>
      <c r="AJ162" s="82">
        <v>0</v>
      </c>
      <c r="AK162" s="83">
        <v>1</v>
      </c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E162" s="19">
        <f t="shared" si="16"/>
        <v>17</v>
      </c>
      <c r="DF162" s="19" t="str">
        <f t="shared" si="17"/>
        <v/>
      </c>
    </row>
    <row r="163" spans="1:110" x14ac:dyDescent="0.3">
      <c r="A163" s="19"/>
      <c r="B163" s="6">
        <f t="shared" si="14"/>
        <v>20</v>
      </c>
      <c r="C163" s="6"/>
      <c r="D163" s="6"/>
      <c r="E163" s="6">
        <f t="shared" si="15"/>
        <v>9</v>
      </c>
      <c r="F163" s="6" t="str">
        <f t="shared" si="18"/>
        <v>PH08.7</v>
      </c>
      <c r="G163" s="6" t="s">
        <v>277</v>
      </c>
      <c r="H163" s="6">
        <v>7</v>
      </c>
      <c r="I163" s="3" t="s">
        <v>125</v>
      </c>
      <c r="J163" s="56">
        <v>1</v>
      </c>
      <c r="K163" s="57">
        <v>1</v>
      </c>
      <c r="L163" s="58">
        <v>1</v>
      </c>
      <c r="M163" s="59">
        <v>1</v>
      </c>
      <c r="N163" s="60">
        <v>0</v>
      </c>
      <c r="O163" s="61">
        <v>0</v>
      </c>
      <c r="P163" s="62">
        <v>1</v>
      </c>
      <c r="Q163" s="63">
        <v>1</v>
      </c>
      <c r="R163" s="64">
        <v>0</v>
      </c>
      <c r="S163" s="65">
        <v>1</v>
      </c>
      <c r="T163" s="66">
        <v>0</v>
      </c>
      <c r="U163" s="67">
        <v>1</v>
      </c>
      <c r="V163" s="68">
        <v>1</v>
      </c>
      <c r="W163" s="69">
        <v>1</v>
      </c>
      <c r="X163" s="70">
        <v>1</v>
      </c>
      <c r="Y163" s="71">
        <v>1</v>
      </c>
      <c r="Z163" s="72">
        <v>1</v>
      </c>
      <c r="AA163" s="73">
        <v>0</v>
      </c>
      <c r="AB163" s="74">
        <v>1</v>
      </c>
      <c r="AC163" s="75">
        <v>1</v>
      </c>
      <c r="AD163" s="76">
        <v>1</v>
      </c>
      <c r="AE163" s="77">
        <v>1</v>
      </c>
      <c r="AF163" s="78">
        <v>1</v>
      </c>
      <c r="AG163" s="79">
        <v>0</v>
      </c>
      <c r="AH163" s="80">
        <v>0</v>
      </c>
      <c r="AI163" s="81">
        <v>1</v>
      </c>
      <c r="AJ163" s="82">
        <v>0</v>
      </c>
      <c r="AK163" s="83">
        <v>1</v>
      </c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E163" s="19">
        <f t="shared" si="16"/>
        <v>20</v>
      </c>
      <c r="DF163" s="19" t="str">
        <f t="shared" si="17"/>
        <v/>
      </c>
    </row>
    <row r="164" spans="1:110" x14ac:dyDescent="0.3">
      <c r="A164" s="19"/>
      <c r="B164" s="6">
        <f t="shared" si="14"/>
        <v>25</v>
      </c>
      <c r="C164" s="6"/>
      <c r="D164" s="6"/>
      <c r="E164" s="6">
        <f t="shared" si="15"/>
        <v>4</v>
      </c>
      <c r="F164" s="6" t="str">
        <f t="shared" si="18"/>
        <v>PH08.8</v>
      </c>
      <c r="G164" s="6" t="s">
        <v>277</v>
      </c>
      <c r="H164" s="6">
        <v>8</v>
      </c>
      <c r="I164" s="3" t="s">
        <v>126</v>
      </c>
      <c r="J164" s="56">
        <v>1</v>
      </c>
      <c r="K164" s="57">
        <v>1</v>
      </c>
      <c r="L164" s="58">
        <v>1</v>
      </c>
      <c r="M164" s="59">
        <v>1</v>
      </c>
      <c r="N164" s="60">
        <v>1</v>
      </c>
      <c r="O164" s="61">
        <v>1</v>
      </c>
      <c r="P164" s="62">
        <v>1</v>
      </c>
      <c r="Q164" s="63">
        <v>1</v>
      </c>
      <c r="R164" s="64">
        <v>1</v>
      </c>
      <c r="S164" s="65">
        <v>1</v>
      </c>
      <c r="T164" s="66">
        <v>0</v>
      </c>
      <c r="U164" s="67">
        <v>1</v>
      </c>
      <c r="V164" s="68">
        <v>1</v>
      </c>
      <c r="W164" s="69">
        <v>1</v>
      </c>
      <c r="X164" s="70">
        <v>1</v>
      </c>
      <c r="Y164" s="71">
        <v>1</v>
      </c>
      <c r="Z164" s="72">
        <v>1</v>
      </c>
      <c r="AA164" s="73">
        <v>1</v>
      </c>
      <c r="AB164" s="74">
        <v>1</v>
      </c>
      <c r="AC164" s="75">
        <v>1</v>
      </c>
      <c r="AD164" s="76">
        <v>1</v>
      </c>
      <c r="AE164" s="77">
        <v>1</v>
      </c>
      <c r="AF164" s="78">
        <v>1</v>
      </c>
      <c r="AG164" s="79">
        <v>0</v>
      </c>
      <c r="AH164" s="80">
        <v>1</v>
      </c>
      <c r="AI164" s="81">
        <v>1</v>
      </c>
      <c r="AJ164" s="82">
        <v>0</v>
      </c>
      <c r="AK164" s="83">
        <v>1</v>
      </c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E164" s="19">
        <f t="shared" si="16"/>
        <v>25</v>
      </c>
      <c r="DF164" s="19" t="str">
        <f t="shared" si="17"/>
        <v/>
      </c>
    </row>
    <row r="165" spans="1:110" x14ac:dyDescent="0.3">
      <c r="A165" s="19"/>
      <c r="B165" s="6">
        <f t="shared" si="14"/>
        <v>11</v>
      </c>
      <c r="C165" s="6"/>
      <c r="D165" s="6"/>
      <c r="E165" s="6">
        <f t="shared" si="15"/>
        <v>18</v>
      </c>
      <c r="F165" s="6" t="str">
        <f t="shared" si="18"/>
        <v>PH08.9</v>
      </c>
      <c r="G165" s="6" t="s">
        <v>277</v>
      </c>
      <c r="H165" s="6">
        <v>9</v>
      </c>
      <c r="I165" s="3" t="str">
        <f>"Beagle location "&amp;INDEX(BeagleStationLocations,(MID(G165,3,2)),1)</f>
        <v>Beagle location Tahiti</v>
      </c>
      <c r="J165" s="56">
        <v>1</v>
      </c>
      <c r="K165" s="57">
        <v>1</v>
      </c>
      <c r="L165" s="58">
        <v>1</v>
      </c>
      <c r="M165" s="59">
        <v>1</v>
      </c>
      <c r="N165" s="60">
        <v>0</v>
      </c>
      <c r="O165" s="61">
        <v>0</v>
      </c>
      <c r="P165" s="62">
        <v>0</v>
      </c>
      <c r="Q165" s="63">
        <v>0</v>
      </c>
      <c r="R165" s="64">
        <v>0</v>
      </c>
      <c r="S165" s="65">
        <v>1</v>
      </c>
      <c r="T165" s="66">
        <v>0</v>
      </c>
      <c r="U165" s="67">
        <v>0</v>
      </c>
      <c r="V165" s="68">
        <v>0</v>
      </c>
      <c r="W165" s="69">
        <v>0</v>
      </c>
      <c r="X165" s="70">
        <v>1</v>
      </c>
      <c r="Y165" s="71">
        <v>1</v>
      </c>
      <c r="Z165" s="72">
        <v>0</v>
      </c>
      <c r="AA165" s="73">
        <v>0</v>
      </c>
      <c r="AB165" s="74">
        <v>0</v>
      </c>
      <c r="AC165" s="75">
        <v>0</v>
      </c>
      <c r="AD165" s="76">
        <v>1</v>
      </c>
      <c r="AE165" s="77">
        <v>0</v>
      </c>
      <c r="AF165" s="78">
        <v>1</v>
      </c>
      <c r="AG165" s="79">
        <v>0</v>
      </c>
      <c r="AH165" s="80">
        <v>1</v>
      </c>
      <c r="AI165" s="81">
        <v>1</v>
      </c>
      <c r="AJ165" s="82">
        <v>0</v>
      </c>
      <c r="AK165" s="83">
        <v>0</v>
      </c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E165" s="19">
        <f t="shared" si="16"/>
        <v>11</v>
      </c>
      <c r="DF165" s="19" t="str">
        <f t="shared" si="17"/>
        <v/>
      </c>
    </row>
    <row r="166" spans="1:110" x14ac:dyDescent="0.3">
      <c r="A166" s="19"/>
      <c r="B166" s="6">
        <f t="shared" ref="B166:B220" si="19">SUM(J166:DC166)</f>
        <v>0</v>
      </c>
      <c r="C166" s="6"/>
      <c r="D166" s="6"/>
      <c r="E166" s="6">
        <f t="shared" si="15"/>
        <v>29</v>
      </c>
      <c r="F166" s="6" t="str">
        <f t="shared" si="18"/>
        <v/>
      </c>
      <c r="G166" s="6"/>
      <c r="H166" s="6"/>
      <c r="I166" s="3" t="s">
        <v>127</v>
      </c>
      <c r="J166" s="56"/>
      <c r="K166" s="57"/>
      <c r="L166" s="58"/>
      <c r="M166" s="59"/>
      <c r="N166" s="60"/>
      <c r="O166" s="61"/>
      <c r="P166" s="62"/>
      <c r="Q166" s="63"/>
      <c r="R166" s="64"/>
      <c r="S166" s="65"/>
      <c r="T166" s="66"/>
      <c r="U166" s="67"/>
      <c r="V166" s="68"/>
      <c r="W166" s="69"/>
      <c r="X166" s="70"/>
      <c r="Y166" s="71"/>
      <c r="Z166" s="72"/>
      <c r="AA166" s="73"/>
      <c r="AB166" s="74"/>
      <c r="AC166" s="75"/>
      <c r="AD166" s="76"/>
      <c r="AE166" s="77"/>
      <c r="AF166" s="78"/>
      <c r="AG166" s="79"/>
      <c r="AH166" s="80"/>
      <c r="AI166" s="81"/>
      <c r="AJ166" s="82"/>
      <c r="AK166" s="83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E166" s="19">
        <f t="shared" si="16"/>
        <v>0</v>
      </c>
      <c r="DF166" s="19" t="str">
        <f t="shared" si="17"/>
        <v/>
      </c>
    </row>
    <row r="167" spans="1:110" x14ac:dyDescent="0.3">
      <c r="A167" s="19"/>
      <c r="B167" s="6">
        <f t="shared" si="19"/>
        <v>25</v>
      </c>
      <c r="C167" s="6"/>
      <c r="D167" s="6"/>
      <c r="E167" s="6">
        <f t="shared" si="15"/>
        <v>4</v>
      </c>
      <c r="F167" s="6" t="str">
        <f t="shared" si="18"/>
        <v>PH09.1</v>
      </c>
      <c r="G167" s="6" t="s">
        <v>278</v>
      </c>
      <c r="H167" s="6">
        <v>1</v>
      </c>
      <c r="I167" s="3" t="s">
        <v>128</v>
      </c>
      <c r="J167" s="56">
        <v>1</v>
      </c>
      <c r="K167" s="57">
        <v>1</v>
      </c>
      <c r="L167" s="58">
        <v>1</v>
      </c>
      <c r="M167" s="59">
        <v>1</v>
      </c>
      <c r="N167" s="60">
        <v>1</v>
      </c>
      <c r="O167" s="61">
        <v>1</v>
      </c>
      <c r="P167" s="62">
        <v>1</v>
      </c>
      <c r="Q167" s="63">
        <v>1</v>
      </c>
      <c r="R167" s="64">
        <v>0</v>
      </c>
      <c r="S167" s="65">
        <v>1</v>
      </c>
      <c r="T167" s="66">
        <v>1</v>
      </c>
      <c r="U167" s="67">
        <v>1</v>
      </c>
      <c r="V167" s="68">
        <v>1</v>
      </c>
      <c r="W167" s="69">
        <v>1</v>
      </c>
      <c r="X167" s="70">
        <v>1</v>
      </c>
      <c r="Y167" s="71">
        <v>1</v>
      </c>
      <c r="Z167" s="72">
        <v>1</v>
      </c>
      <c r="AA167" s="73">
        <v>1</v>
      </c>
      <c r="AB167" s="74">
        <v>1</v>
      </c>
      <c r="AC167" s="75">
        <v>1</v>
      </c>
      <c r="AD167" s="76">
        <v>0</v>
      </c>
      <c r="AE167" s="77">
        <v>1</v>
      </c>
      <c r="AF167" s="78">
        <v>1</v>
      </c>
      <c r="AG167" s="79">
        <v>0</v>
      </c>
      <c r="AH167" s="80">
        <v>1</v>
      </c>
      <c r="AI167" s="81">
        <v>1</v>
      </c>
      <c r="AJ167" s="82">
        <v>1</v>
      </c>
      <c r="AK167" s="83">
        <v>1</v>
      </c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E167" s="19">
        <f t="shared" si="16"/>
        <v>25</v>
      </c>
      <c r="DF167" s="19" t="str">
        <f t="shared" si="17"/>
        <v/>
      </c>
    </row>
    <row r="168" spans="1:110" x14ac:dyDescent="0.3">
      <c r="A168" s="19"/>
      <c r="B168" s="6">
        <f t="shared" si="19"/>
        <v>27</v>
      </c>
      <c r="C168" s="6"/>
      <c r="D168" s="6"/>
      <c r="E168" s="6">
        <f t="shared" si="15"/>
        <v>2</v>
      </c>
      <c r="F168" s="6" t="str">
        <f t="shared" si="18"/>
        <v>PH09.2</v>
      </c>
      <c r="G168" s="6" t="s">
        <v>278</v>
      </c>
      <c r="H168" s="6">
        <v>2</v>
      </c>
      <c r="I168" s="3" t="s">
        <v>129</v>
      </c>
      <c r="J168" s="56">
        <v>1</v>
      </c>
      <c r="K168" s="57">
        <v>1</v>
      </c>
      <c r="L168" s="58">
        <v>1</v>
      </c>
      <c r="M168" s="59">
        <v>1</v>
      </c>
      <c r="N168" s="60">
        <v>1</v>
      </c>
      <c r="O168" s="61">
        <v>1</v>
      </c>
      <c r="P168" s="62">
        <v>1</v>
      </c>
      <c r="Q168" s="63">
        <v>0</v>
      </c>
      <c r="R168" s="64">
        <v>1</v>
      </c>
      <c r="S168" s="65">
        <v>1</v>
      </c>
      <c r="T168" s="66">
        <v>1</v>
      </c>
      <c r="U168" s="67">
        <v>1</v>
      </c>
      <c r="V168" s="68">
        <v>1</v>
      </c>
      <c r="W168" s="69">
        <v>1</v>
      </c>
      <c r="X168" s="70">
        <v>1</v>
      </c>
      <c r="Y168" s="71">
        <v>1</v>
      </c>
      <c r="Z168" s="72">
        <v>1</v>
      </c>
      <c r="AA168" s="73">
        <v>1</v>
      </c>
      <c r="AB168" s="74">
        <v>1</v>
      </c>
      <c r="AC168" s="75">
        <v>1</v>
      </c>
      <c r="AD168" s="76">
        <v>1</v>
      </c>
      <c r="AE168" s="77">
        <v>1</v>
      </c>
      <c r="AF168" s="78">
        <v>1</v>
      </c>
      <c r="AG168" s="79">
        <v>1</v>
      </c>
      <c r="AH168" s="80">
        <v>1</v>
      </c>
      <c r="AI168" s="81">
        <v>1</v>
      </c>
      <c r="AJ168" s="82">
        <v>1</v>
      </c>
      <c r="AK168" s="83">
        <v>1</v>
      </c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E168" s="19">
        <f t="shared" si="16"/>
        <v>27</v>
      </c>
      <c r="DF168" s="19" t="str">
        <f t="shared" si="17"/>
        <v/>
      </c>
    </row>
    <row r="169" spans="1:110" x14ac:dyDescent="0.3">
      <c r="A169" s="19"/>
      <c r="B169" s="6">
        <f t="shared" si="19"/>
        <v>19</v>
      </c>
      <c r="C169" s="6"/>
      <c r="D169" s="6"/>
      <c r="E169" s="6">
        <f t="shared" si="15"/>
        <v>10</v>
      </c>
      <c r="F169" s="6" t="str">
        <f t="shared" si="18"/>
        <v>PH09.3</v>
      </c>
      <c r="G169" s="6" t="s">
        <v>278</v>
      </c>
      <c r="H169" s="6">
        <v>3</v>
      </c>
      <c r="I169" s="3" t="s">
        <v>100</v>
      </c>
      <c r="J169" s="56">
        <v>1</v>
      </c>
      <c r="K169" s="57">
        <v>1</v>
      </c>
      <c r="L169" s="58">
        <v>1</v>
      </c>
      <c r="M169" s="59">
        <v>1</v>
      </c>
      <c r="N169" s="60">
        <v>1</v>
      </c>
      <c r="O169" s="61">
        <v>0</v>
      </c>
      <c r="P169" s="62">
        <v>0</v>
      </c>
      <c r="Q169" s="63">
        <v>0</v>
      </c>
      <c r="R169" s="64">
        <v>0</v>
      </c>
      <c r="S169" s="65">
        <v>1</v>
      </c>
      <c r="T169" s="66">
        <v>0</v>
      </c>
      <c r="U169" s="67">
        <v>1</v>
      </c>
      <c r="V169" s="68">
        <v>1</v>
      </c>
      <c r="W169" s="69">
        <v>1</v>
      </c>
      <c r="X169" s="70">
        <v>1</v>
      </c>
      <c r="Y169" s="71">
        <v>1</v>
      </c>
      <c r="Z169" s="72">
        <v>0</v>
      </c>
      <c r="AA169" s="73">
        <v>0</v>
      </c>
      <c r="AB169" s="74">
        <v>1</v>
      </c>
      <c r="AC169" s="75">
        <v>0</v>
      </c>
      <c r="AD169" s="76">
        <v>1</v>
      </c>
      <c r="AE169" s="77">
        <v>1</v>
      </c>
      <c r="AF169" s="78">
        <v>1</v>
      </c>
      <c r="AG169" s="79">
        <v>1</v>
      </c>
      <c r="AH169" s="80">
        <v>1</v>
      </c>
      <c r="AI169" s="81">
        <v>1</v>
      </c>
      <c r="AJ169" s="82">
        <v>0</v>
      </c>
      <c r="AK169" s="83">
        <v>1</v>
      </c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E169" s="19">
        <f t="shared" si="16"/>
        <v>19</v>
      </c>
      <c r="DF169" s="19" t="str">
        <f t="shared" si="17"/>
        <v/>
      </c>
    </row>
    <row r="170" spans="1:110" x14ac:dyDescent="0.3">
      <c r="A170" s="19"/>
      <c r="B170" s="6">
        <f t="shared" si="19"/>
        <v>24</v>
      </c>
      <c r="C170" s="6"/>
      <c r="D170" s="6"/>
      <c r="E170" s="6">
        <f t="shared" si="15"/>
        <v>5</v>
      </c>
      <c r="F170" s="6" t="str">
        <f t="shared" si="18"/>
        <v>PH09.4</v>
      </c>
      <c r="G170" s="6" t="s">
        <v>278</v>
      </c>
      <c r="H170" s="6">
        <v>4</v>
      </c>
      <c r="I170" s="3" t="s">
        <v>130</v>
      </c>
      <c r="J170" s="56">
        <v>1</v>
      </c>
      <c r="K170" s="57">
        <v>1</v>
      </c>
      <c r="L170" s="58">
        <v>1</v>
      </c>
      <c r="M170" s="59">
        <v>1</v>
      </c>
      <c r="N170" s="60">
        <v>1</v>
      </c>
      <c r="O170" s="61">
        <v>0</v>
      </c>
      <c r="P170" s="62">
        <v>1</v>
      </c>
      <c r="Q170" s="63">
        <v>1</v>
      </c>
      <c r="R170" s="64">
        <v>1</v>
      </c>
      <c r="S170" s="65">
        <v>1</v>
      </c>
      <c r="T170" s="66">
        <v>0</v>
      </c>
      <c r="U170" s="67">
        <v>1</v>
      </c>
      <c r="V170" s="68">
        <v>1</v>
      </c>
      <c r="W170" s="69">
        <v>1</v>
      </c>
      <c r="X170" s="70">
        <v>1</v>
      </c>
      <c r="Y170" s="71">
        <v>1</v>
      </c>
      <c r="Z170" s="72">
        <v>1</v>
      </c>
      <c r="AA170" s="73">
        <v>1</v>
      </c>
      <c r="AB170" s="74">
        <v>1</v>
      </c>
      <c r="AC170" s="75">
        <v>1</v>
      </c>
      <c r="AD170" s="76">
        <v>0</v>
      </c>
      <c r="AE170" s="77">
        <v>1</v>
      </c>
      <c r="AF170" s="78">
        <v>1</v>
      </c>
      <c r="AG170" s="79">
        <v>0</v>
      </c>
      <c r="AH170" s="80">
        <v>1</v>
      </c>
      <c r="AI170" s="81">
        <v>1</v>
      </c>
      <c r="AJ170" s="82">
        <v>1</v>
      </c>
      <c r="AK170" s="83">
        <v>1</v>
      </c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E170" s="19">
        <f t="shared" si="16"/>
        <v>24</v>
      </c>
      <c r="DF170" s="19" t="str">
        <f t="shared" si="17"/>
        <v/>
      </c>
    </row>
    <row r="171" spans="1:110" x14ac:dyDescent="0.3">
      <c r="A171" s="19"/>
      <c r="B171" s="6">
        <f t="shared" si="19"/>
        <v>26</v>
      </c>
      <c r="C171" s="6"/>
      <c r="D171" s="6"/>
      <c r="E171" s="6">
        <f t="shared" si="15"/>
        <v>3</v>
      </c>
      <c r="F171" s="6" t="str">
        <f t="shared" si="18"/>
        <v>PH09.5</v>
      </c>
      <c r="G171" s="6" t="s">
        <v>278</v>
      </c>
      <c r="H171" s="6">
        <v>5</v>
      </c>
      <c r="I171" s="3" t="s">
        <v>131</v>
      </c>
      <c r="J171" s="56">
        <v>1</v>
      </c>
      <c r="K171" s="57">
        <v>1</v>
      </c>
      <c r="L171" s="58">
        <v>1</v>
      </c>
      <c r="M171" s="59">
        <v>1</v>
      </c>
      <c r="N171" s="60">
        <v>1</v>
      </c>
      <c r="O171" s="61">
        <v>0</v>
      </c>
      <c r="P171" s="62">
        <v>1</v>
      </c>
      <c r="Q171" s="63">
        <v>1</v>
      </c>
      <c r="R171" s="64">
        <v>1</v>
      </c>
      <c r="S171" s="65">
        <v>1</v>
      </c>
      <c r="T171" s="66">
        <v>0</v>
      </c>
      <c r="U171" s="67">
        <v>1</v>
      </c>
      <c r="V171" s="68">
        <v>1</v>
      </c>
      <c r="W171" s="69">
        <v>1</v>
      </c>
      <c r="X171" s="70">
        <v>1</v>
      </c>
      <c r="Y171" s="71">
        <v>1</v>
      </c>
      <c r="Z171" s="72">
        <v>1</v>
      </c>
      <c r="AA171" s="73">
        <v>1</v>
      </c>
      <c r="AB171" s="74">
        <v>1</v>
      </c>
      <c r="AC171" s="75">
        <v>1</v>
      </c>
      <c r="AD171" s="76">
        <v>1</v>
      </c>
      <c r="AE171" s="77">
        <v>1</v>
      </c>
      <c r="AF171" s="78">
        <v>1</v>
      </c>
      <c r="AG171" s="79">
        <v>1</v>
      </c>
      <c r="AH171" s="80">
        <v>1</v>
      </c>
      <c r="AI171" s="81">
        <v>1</v>
      </c>
      <c r="AJ171" s="82">
        <v>1</v>
      </c>
      <c r="AK171" s="83">
        <v>1</v>
      </c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E171" s="19">
        <f t="shared" si="16"/>
        <v>26</v>
      </c>
      <c r="DF171" s="19" t="str">
        <f t="shared" si="17"/>
        <v/>
      </c>
    </row>
    <row r="172" spans="1:110" x14ac:dyDescent="0.3">
      <c r="A172" s="19"/>
      <c r="B172" s="6">
        <f t="shared" si="19"/>
        <v>15</v>
      </c>
      <c r="C172" s="6"/>
      <c r="D172" s="6"/>
      <c r="E172" s="6">
        <f t="shared" si="15"/>
        <v>14</v>
      </c>
      <c r="F172" s="6" t="str">
        <f t="shared" si="18"/>
        <v>PH09.6</v>
      </c>
      <c r="G172" s="6" t="s">
        <v>278</v>
      </c>
      <c r="H172" s="6">
        <v>6</v>
      </c>
      <c r="I172" s="3" t="str">
        <f>"Station Latitude "&amp;INDEX(BeagleStationLocations,(MID(G172,3,2)),29)</f>
        <v>Station Latitude 51 24' 6.36" N or 51.401766</v>
      </c>
      <c r="J172" s="56">
        <v>1</v>
      </c>
      <c r="K172" s="57">
        <v>1</v>
      </c>
      <c r="L172" s="58">
        <v>1</v>
      </c>
      <c r="M172" s="59">
        <v>1</v>
      </c>
      <c r="N172" s="60">
        <v>0</v>
      </c>
      <c r="O172" s="61">
        <v>0</v>
      </c>
      <c r="P172" s="62">
        <v>0</v>
      </c>
      <c r="Q172" s="63">
        <v>0</v>
      </c>
      <c r="R172" s="64">
        <v>0</v>
      </c>
      <c r="S172" s="65">
        <v>0</v>
      </c>
      <c r="T172" s="66">
        <v>0</v>
      </c>
      <c r="U172" s="67">
        <v>1</v>
      </c>
      <c r="V172" s="68">
        <v>1</v>
      </c>
      <c r="W172" s="69">
        <v>1</v>
      </c>
      <c r="X172" s="70">
        <v>1</v>
      </c>
      <c r="Y172" s="71">
        <v>1</v>
      </c>
      <c r="Z172" s="72">
        <v>0</v>
      </c>
      <c r="AA172" s="73">
        <v>0</v>
      </c>
      <c r="AB172" s="74">
        <v>0</v>
      </c>
      <c r="AC172" s="75">
        <v>0</v>
      </c>
      <c r="AD172" s="76">
        <v>0</v>
      </c>
      <c r="AE172" s="77">
        <v>1</v>
      </c>
      <c r="AF172" s="78">
        <v>1</v>
      </c>
      <c r="AG172" s="79">
        <v>0</v>
      </c>
      <c r="AH172" s="80">
        <v>1</v>
      </c>
      <c r="AI172" s="81">
        <v>1</v>
      </c>
      <c r="AJ172" s="82">
        <v>1</v>
      </c>
      <c r="AK172" s="83">
        <v>1</v>
      </c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E172" s="19">
        <f t="shared" si="16"/>
        <v>15</v>
      </c>
      <c r="DF172" s="19" t="str">
        <f t="shared" si="17"/>
        <v/>
      </c>
    </row>
    <row r="173" spans="1:110" x14ac:dyDescent="0.3">
      <c r="A173" s="19"/>
      <c r="B173" s="6">
        <f t="shared" si="19"/>
        <v>20</v>
      </c>
      <c r="C173" s="6"/>
      <c r="D173" s="6"/>
      <c r="E173" s="6">
        <f t="shared" si="15"/>
        <v>9</v>
      </c>
      <c r="F173" s="6" t="str">
        <f t="shared" si="18"/>
        <v>PH09.7</v>
      </c>
      <c r="G173" s="6" t="s">
        <v>278</v>
      </c>
      <c r="H173" s="6">
        <v>7</v>
      </c>
      <c r="I173" s="3" t="s">
        <v>132</v>
      </c>
      <c r="J173" s="56">
        <v>1</v>
      </c>
      <c r="K173" s="57">
        <v>1</v>
      </c>
      <c r="L173" s="58">
        <v>1</v>
      </c>
      <c r="M173" s="59">
        <v>1</v>
      </c>
      <c r="N173" s="60">
        <v>0</v>
      </c>
      <c r="O173" s="61">
        <v>0</v>
      </c>
      <c r="P173" s="62">
        <v>1</v>
      </c>
      <c r="Q173" s="63">
        <v>1</v>
      </c>
      <c r="R173" s="64">
        <v>0</v>
      </c>
      <c r="S173" s="65">
        <v>1</v>
      </c>
      <c r="T173" s="66">
        <v>0</v>
      </c>
      <c r="U173" s="67">
        <v>1</v>
      </c>
      <c r="V173" s="68">
        <v>1</v>
      </c>
      <c r="W173" s="69">
        <v>1</v>
      </c>
      <c r="X173" s="70">
        <v>1</v>
      </c>
      <c r="Y173" s="71">
        <v>1</v>
      </c>
      <c r="Z173" s="72">
        <v>1</v>
      </c>
      <c r="AA173" s="73">
        <v>0</v>
      </c>
      <c r="AB173" s="74">
        <v>1</v>
      </c>
      <c r="AC173" s="75">
        <v>1</v>
      </c>
      <c r="AD173" s="76">
        <v>1</v>
      </c>
      <c r="AE173" s="77">
        <v>1</v>
      </c>
      <c r="AF173" s="78">
        <v>1</v>
      </c>
      <c r="AG173" s="79">
        <v>0</v>
      </c>
      <c r="AH173" s="80">
        <v>0</v>
      </c>
      <c r="AI173" s="81">
        <v>1</v>
      </c>
      <c r="AJ173" s="82">
        <v>0</v>
      </c>
      <c r="AK173" s="83">
        <v>1</v>
      </c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E173" s="19">
        <f t="shared" si="16"/>
        <v>20</v>
      </c>
      <c r="DF173" s="19" t="str">
        <f t="shared" si="17"/>
        <v/>
      </c>
    </row>
    <row r="174" spans="1:110" x14ac:dyDescent="0.3">
      <c r="A174" s="19"/>
      <c r="B174" s="6">
        <f t="shared" si="19"/>
        <v>23</v>
      </c>
      <c r="C174" s="6"/>
      <c r="D174" s="6"/>
      <c r="E174" s="6">
        <f t="shared" si="15"/>
        <v>6</v>
      </c>
      <c r="F174" s="6" t="str">
        <f t="shared" si="18"/>
        <v>PH09.8</v>
      </c>
      <c r="G174" s="6" t="s">
        <v>278</v>
      </c>
      <c r="H174" s="6">
        <v>8</v>
      </c>
      <c r="I174" s="3" t="s">
        <v>133</v>
      </c>
      <c r="J174" s="56">
        <v>1</v>
      </c>
      <c r="K174" s="57">
        <v>1</v>
      </c>
      <c r="L174" s="58">
        <v>1</v>
      </c>
      <c r="M174" s="59">
        <v>1</v>
      </c>
      <c r="N174" s="60">
        <v>0</v>
      </c>
      <c r="O174" s="61">
        <v>1</v>
      </c>
      <c r="P174" s="62">
        <v>1</v>
      </c>
      <c r="Q174" s="63">
        <v>1</v>
      </c>
      <c r="R174" s="64">
        <v>1</v>
      </c>
      <c r="S174" s="65">
        <v>1</v>
      </c>
      <c r="T174" s="66">
        <v>0</v>
      </c>
      <c r="U174" s="67">
        <v>1</v>
      </c>
      <c r="V174" s="68">
        <v>1</v>
      </c>
      <c r="W174" s="69">
        <v>1</v>
      </c>
      <c r="X174" s="70">
        <v>1</v>
      </c>
      <c r="Y174" s="71">
        <v>1</v>
      </c>
      <c r="Z174" s="72">
        <v>1</v>
      </c>
      <c r="AA174" s="73">
        <v>1</v>
      </c>
      <c r="AB174" s="74">
        <v>1</v>
      </c>
      <c r="AC174" s="75">
        <v>1</v>
      </c>
      <c r="AD174" s="76">
        <v>1</v>
      </c>
      <c r="AE174" s="77">
        <v>0</v>
      </c>
      <c r="AF174" s="78">
        <v>1</v>
      </c>
      <c r="AG174" s="79">
        <v>0</v>
      </c>
      <c r="AH174" s="80">
        <v>1</v>
      </c>
      <c r="AI174" s="81">
        <v>1</v>
      </c>
      <c r="AJ174" s="82">
        <v>0</v>
      </c>
      <c r="AK174" s="83">
        <v>1</v>
      </c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E174" s="19">
        <f t="shared" si="16"/>
        <v>23</v>
      </c>
      <c r="DF174" s="19" t="str">
        <f t="shared" si="17"/>
        <v/>
      </c>
    </row>
    <row r="175" spans="1:110" x14ac:dyDescent="0.3">
      <c r="A175" s="19"/>
      <c r="B175" s="6">
        <f t="shared" si="19"/>
        <v>18</v>
      </c>
      <c r="C175" s="6"/>
      <c r="D175" s="6"/>
      <c r="E175" s="6">
        <f t="shared" si="15"/>
        <v>11</v>
      </c>
      <c r="F175" s="6" t="str">
        <f t="shared" si="18"/>
        <v>PH09.9</v>
      </c>
      <c r="G175" s="6" t="s">
        <v>278</v>
      </c>
      <c r="H175" s="6">
        <v>9</v>
      </c>
      <c r="I175" s="3" t="s">
        <v>134</v>
      </c>
      <c r="J175" s="56">
        <v>1</v>
      </c>
      <c r="K175" s="57">
        <v>1</v>
      </c>
      <c r="L175" s="58">
        <v>1</v>
      </c>
      <c r="M175" s="59">
        <v>0</v>
      </c>
      <c r="N175" s="60">
        <v>0</v>
      </c>
      <c r="O175" s="61">
        <v>0</v>
      </c>
      <c r="P175" s="62">
        <v>1</v>
      </c>
      <c r="Q175" s="63">
        <v>0</v>
      </c>
      <c r="R175" s="64">
        <v>1</v>
      </c>
      <c r="S175" s="65">
        <v>0</v>
      </c>
      <c r="T175" s="66">
        <v>0</v>
      </c>
      <c r="U175" s="67">
        <v>1</v>
      </c>
      <c r="V175" s="68">
        <v>1</v>
      </c>
      <c r="W175" s="69">
        <v>1</v>
      </c>
      <c r="X175" s="70">
        <v>0</v>
      </c>
      <c r="Y175" s="71">
        <v>1</v>
      </c>
      <c r="Z175" s="72">
        <v>1</v>
      </c>
      <c r="AA175" s="73">
        <v>0</v>
      </c>
      <c r="AB175" s="74">
        <v>1</v>
      </c>
      <c r="AC175" s="75">
        <v>0</v>
      </c>
      <c r="AD175" s="76">
        <v>0</v>
      </c>
      <c r="AE175" s="77">
        <v>1</v>
      </c>
      <c r="AF175" s="78">
        <v>1</v>
      </c>
      <c r="AG175" s="79">
        <v>1</v>
      </c>
      <c r="AH175" s="80">
        <v>1</v>
      </c>
      <c r="AI175" s="81">
        <v>1</v>
      </c>
      <c r="AJ175" s="82">
        <v>1</v>
      </c>
      <c r="AK175" s="83">
        <v>1</v>
      </c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E175" s="19">
        <f t="shared" si="16"/>
        <v>18</v>
      </c>
      <c r="DF175" s="19" t="str">
        <f t="shared" si="17"/>
        <v/>
      </c>
    </row>
    <row r="176" spans="1:110" x14ac:dyDescent="0.3">
      <c r="A176" s="19"/>
      <c r="B176" s="6">
        <f t="shared" si="19"/>
        <v>12</v>
      </c>
      <c r="C176" s="6"/>
      <c r="D176" s="6"/>
      <c r="E176" s="6">
        <f t="shared" ref="E176:E230" si="20">D176+(Number_of_Teams-B176+1)*IF(C176="",1,C176)</f>
        <v>17</v>
      </c>
      <c r="F176" s="6" t="str">
        <f t="shared" si="18"/>
        <v>PH09.11</v>
      </c>
      <c r="G176" s="6" t="s">
        <v>278</v>
      </c>
      <c r="H176" s="6">
        <v>11</v>
      </c>
      <c r="I176" s="3" t="str">
        <f>"Beagle location "&amp;INDEX(BeagleStationLocations,(MID(G176,3,2)),1)</f>
        <v>Beagle location Paihia</v>
      </c>
      <c r="J176" s="56">
        <v>1</v>
      </c>
      <c r="K176" s="57">
        <v>1</v>
      </c>
      <c r="L176" s="58">
        <v>1</v>
      </c>
      <c r="M176" s="59">
        <v>1</v>
      </c>
      <c r="N176" s="60">
        <v>0</v>
      </c>
      <c r="O176" s="61">
        <v>0</v>
      </c>
      <c r="P176" s="62">
        <v>0</v>
      </c>
      <c r="Q176" s="63">
        <v>0</v>
      </c>
      <c r="R176" s="64">
        <v>0</v>
      </c>
      <c r="S176" s="65">
        <v>1</v>
      </c>
      <c r="T176" s="66">
        <v>0</v>
      </c>
      <c r="U176" s="67">
        <v>0</v>
      </c>
      <c r="V176" s="68">
        <v>0</v>
      </c>
      <c r="W176" s="69">
        <v>0</v>
      </c>
      <c r="X176" s="70">
        <v>1</v>
      </c>
      <c r="Y176" s="71">
        <v>1</v>
      </c>
      <c r="Z176" s="72">
        <v>0</v>
      </c>
      <c r="AA176" s="73">
        <v>0</v>
      </c>
      <c r="AB176" s="74">
        <v>0</v>
      </c>
      <c r="AC176" s="75">
        <v>0</v>
      </c>
      <c r="AD176" s="76">
        <v>1</v>
      </c>
      <c r="AE176" s="77">
        <v>0</v>
      </c>
      <c r="AF176" s="78">
        <v>1</v>
      </c>
      <c r="AG176" s="79">
        <v>0</v>
      </c>
      <c r="AH176" s="80">
        <v>1</v>
      </c>
      <c r="AI176" s="81">
        <v>1</v>
      </c>
      <c r="AJ176" s="82">
        <v>0</v>
      </c>
      <c r="AK176" s="83">
        <v>1</v>
      </c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E176" s="19">
        <f t="shared" si="16"/>
        <v>12</v>
      </c>
      <c r="DF176" s="19" t="str">
        <f t="shared" si="17"/>
        <v/>
      </c>
    </row>
    <row r="177" spans="1:110" x14ac:dyDescent="0.3">
      <c r="A177" s="19"/>
      <c r="B177" s="6">
        <f t="shared" si="19"/>
        <v>0</v>
      </c>
      <c r="C177" s="6"/>
      <c r="D177" s="6"/>
      <c r="E177" s="6">
        <f t="shared" si="20"/>
        <v>29</v>
      </c>
      <c r="F177" s="6" t="str">
        <f t="shared" si="18"/>
        <v/>
      </c>
      <c r="G177" s="6"/>
      <c r="H177" s="6"/>
      <c r="I177" s="3" t="s">
        <v>135</v>
      </c>
      <c r="J177" s="56"/>
      <c r="K177" s="57"/>
      <c r="L177" s="58"/>
      <c r="M177" s="59"/>
      <c r="N177" s="60"/>
      <c r="O177" s="61"/>
      <c r="P177" s="62"/>
      <c r="Q177" s="63"/>
      <c r="R177" s="64"/>
      <c r="S177" s="65"/>
      <c r="T177" s="66"/>
      <c r="U177" s="67"/>
      <c r="V177" s="68"/>
      <c r="W177" s="69"/>
      <c r="X177" s="70"/>
      <c r="Y177" s="71"/>
      <c r="Z177" s="72"/>
      <c r="AA177" s="73"/>
      <c r="AB177" s="74"/>
      <c r="AC177" s="75"/>
      <c r="AD177" s="76"/>
      <c r="AE177" s="77"/>
      <c r="AF177" s="78"/>
      <c r="AG177" s="79"/>
      <c r="AH177" s="80"/>
      <c r="AI177" s="81"/>
      <c r="AJ177" s="82"/>
      <c r="AK177" s="83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E177" s="19">
        <f t="shared" ref="DE177:DE230" si="21">SUM(J177:DD177)</f>
        <v>0</v>
      </c>
      <c r="DF177" s="19" t="str">
        <f t="shared" ref="DF177:DF230" si="22">IF(DE177&gt;0,"",IF(G177="","","No Answer"))</f>
        <v/>
      </c>
    </row>
    <row r="178" spans="1:110" x14ac:dyDescent="0.3">
      <c r="A178" s="19"/>
      <c r="B178" s="6">
        <f t="shared" si="19"/>
        <v>24</v>
      </c>
      <c r="C178" s="6"/>
      <c r="D178" s="6"/>
      <c r="E178" s="6">
        <f t="shared" si="20"/>
        <v>5</v>
      </c>
      <c r="F178" s="6" t="str">
        <f t="shared" si="18"/>
        <v>PH10.1</v>
      </c>
      <c r="G178" s="6" t="s">
        <v>279</v>
      </c>
      <c r="H178" s="6">
        <v>1</v>
      </c>
      <c r="I178" s="3" t="s">
        <v>136</v>
      </c>
      <c r="J178" s="56">
        <v>1</v>
      </c>
      <c r="K178" s="57">
        <v>1</v>
      </c>
      <c r="L178" s="58">
        <v>1</v>
      </c>
      <c r="M178" s="59">
        <v>1</v>
      </c>
      <c r="N178" s="60">
        <v>1</v>
      </c>
      <c r="O178" s="61">
        <v>0</v>
      </c>
      <c r="P178" s="62">
        <v>1</v>
      </c>
      <c r="Q178" s="63">
        <v>1</v>
      </c>
      <c r="R178" s="64">
        <v>0</v>
      </c>
      <c r="S178" s="65">
        <v>1</v>
      </c>
      <c r="T178" s="66">
        <v>1</v>
      </c>
      <c r="U178" s="67">
        <v>1</v>
      </c>
      <c r="V178" s="68">
        <v>1</v>
      </c>
      <c r="W178" s="69">
        <v>1</v>
      </c>
      <c r="X178" s="70">
        <v>1</v>
      </c>
      <c r="Y178" s="71">
        <v>1</v>
      </c>
      <c r="Z178" s="72">
        <v>1</v>
      </c>
      <c r="AA178" s="73">
        <v>1</v>
      </c>
      <c r="AB178" s="74">
        <v>1</v>
      </c>
      <c r="AC178" s="75">
        <v>1</v>
      </c>
      <c r="AD178" s="76">
        <v>0</v>
      </c>
      <c r="AE178" s="77">
        <v>1</v>
      </c>
      <c r="AF178" s="78">
        <v>1</v>
      </c>
      <c r="AG178" s="79">
        <v>1</v>
      </c>
      <c r="AH178" s="80">
        <v>0</v>
      </c>
      <c r="AI178" s="81">
        <v>1</v>
      </c>
      <c r="AJ178" s="82">
        <v>1</v>
      </c>
      <c r="AK178" s="83">
        <v>1</v>
      </c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E178" s="19">
        <f t="shared" si="21"/>
        <v>24</v>
      </c>
      <c r="DF178" s="19" t="str">
        <f t="shared" si="22"/>
        <v/>
      </c>
    </row>
    <row r="179" spans="1:110" x14ac:dyDescent="0.3">
      <c r="A179" s="19"/>
      <c r="B179" s="6">
        <f t="shared" si="19"/>
        <v>24</v>
      </c>
      <c r="C179" s="6"/>
      <c r="D179" s="6"/>
      <c r="E179" s="6">
        <f t="shared" si="20"/>
        <v>5</v>
      </c>
      <c r="F179" s="6" t="str">
        <f t="shared" si="18"/>
        <v>PH10.2</v>
      </c>
      <c r="G179" s="6" t="s">
        <v>279</v>
      </c>
      <c r="H179" s="6">
        <v>2</v>
      </c>
      <c r="I179" s="3" t="s">
        <v>137</v>
      </c>
      <c r="J179" s="56">
        <v>1</v>
      </c>
      <c r="K179" s="57">
        <v>1</v>
      </c>
      <c r="L179" s="58">
        <v>1</v>
      </c>
      <c r="M179" s="59">
        <v>1</v>
      </c>
      <c r="N179" s="60">
        <v>1</v>
      </c>
      <c r="O179" s="61">
        <v>0</v>
      </c>
      <c r="P179" s="62">
        <v>1</v>
      </c>
      <c r="Q179" s="63">
        <v>1</v>
      </c>
      <c r="R179" s="64">
        <v>1</v>
      </c>
      <c r="S179" s="65">
        <v>1</v>
      </c>
      <c r="T179" s="66">
        <v>1</v>
      </c>
      <c r="U179" s="67">
        <v>1</v>
      </c>
      <c r="V179" s="68">
        <v>1</v>
      </c>
      <c r="W179" s="69">
        <v>1</v>
      </c>
      <c r="X179" s="70">
        <v>1</v>
      </c>
      <c r="Y179" s="71">
        <v>1</v>
      </c>
      <c r="Z179" s="72">
        <v>1</v>
      </c>
      <c r="AA179" s="73">
        <v>0</v>
      </c>
      <c r="AB179" s="74">
        <v>1</v>
      </c>
      <c r="AC179" s="75">
        <v>1</v>
      </c>
      <c r="AD179" s="76">
        <v>0</v>
      </c>
      <c r="AE179" s="77">
        <v>1</v>
      </c>
      <c r="AF179" s="78">
        <v>1</v>
      </c>
      <c r="AG179" s="79">
        <v>0</v>
      </c>
      <c r="AH179" s="80">
        <v>1</v>
      </c>
      <c r="AI179" s="81">
        <v>1</v>
      </c>
      <c r="AJ179" s="82">
        <v>1</v>
      </c>
      <c r="AK179" s="83">
        <v>1</v>
      </c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E179" s="19">
        <f t="shared" si="21"/>
        <v>24</v>
      </c>
      <c r="DF179" s="19" t="str">
        <f t="shared" si="22"/>
        <v/>
      </c>
    </row>
    <row r="180" spans="1:110" x14ac:dyDescent="0.3">
      <c r="A180" s="19"/>
      <c r="B180" s="6">
        <f t="shared" si="19"/>
        <v>24</v>
      </c>
      <c r="C180" s="6"/>
      <c r="D180" s="6"/>
      <c r="E180" s="6">
        <f t="shared" si="20"/>
        <v>5</v>
      </c>
      <c r="F180" s="6" t="str">
        <f t="shared" si="18"/>
        <v>PH10.3</v>
      </c>
      <c r="G180" s="6" t="s">
        <v>279</v>
      </c>
      <c r="H180" s="6">
        <v>3</v>
      </c>
      <c r="I180" s="3" t="s">
        <v>138</v>
      </c>
      <c r="J180" s="56">
        <v>1</v>
      </c>
      <c r="K180" s="57">
        <v>1</v>
      </c>
      <c r="L180" s="58">
        <v>1</v>
      </c>
      <c r="M180" s="59">
        <v>1</v>
      </c>
      <c r="N180" s="60">
        <v>1</v>
      </c>
      <c r="O180" s="61">
        <v>0</v>
      </c>
      <c r="P180" s="62">
        <v>1</v>
      </c>
      <c r="Q180" s="63">
        <v>1</v>
      </c>
      <c r="R180" s="64">
        <v>1</v>
      </c>
      <c r="S180" s="65">
        <v>1</v>
      </c>
      <c r="T180" s="66">
        <v>1</v>
      </c>
      <c r="U180" s="67">
        <v>1</v>
      </c>
      <c r="V180" s="68">
        <v>1</v>
      </c>
      <c r="W180" s="69">
        <v>1</v>
      </c>
      <c r="X180" s="70">
        <v>1</v>
      </c>
      <c r="Y180" s="71">
        <v>1</v>
      </c>
      <c r="Z180" s="72">
        <v>1</v>
      </c>
      <c r="AA180" s="73">
        <v>0</v>
      </c>
      <c r="AB180" s="74">
        <v>0</v>
      </c>
      <c r="AC180" s="75">
        <v>1</v>
      </c>
      <c r="AD180" s="76">
        <v>1</v>
      </c>
      <c r="AE180" s="77">
        <v>1</v>
      </c>
      <c r="AF180" s="78">
        <v>1</v>
      </c>
      <c r="AG180" s="79">
        <v>1</v>
      </c>
      <c r="AH180" s="80">
        <v>1</v>
      </c>
      <c r="AI180" s="81">
        <v>0</v>
      </c>
      <c r="AJ180" s="82">
        <v>1</v>
      </c>
      <c r="AK180" s="83">
        <v>1</v>
      </c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E180" s="19">
        <f t="shared" si="21"/>
        <v>24</v>
      </c>
      <c r="DF180" s="19" t="str">
        <f t="shared" si="22"/>
        <v/>
      </c>
    </row>
    <row r="181" spans="1:110" x14ac:dyDescent="0.3">
      <c r="A181" s="19"/>
      <c r="B181" s="6">
        <f t="shared" si="19"/>
        <v>26</v>
      </c>
      <c r="C181" s="6"/>
      <c r="D181" s="6"/>
      <c r="E181" s="6">
        <f t="shared" si="20"/>
        <v>3</v>
      </c>
      <c r="F181" s="6" t="str">
        <f t="shared" si="18"/>
        <v>PH10.4</v>
      </c>
      <c r="G181" s="6" t="s">
        <v>279</v>
      </c>
      <c r="H181" s="6">
        <v>4</v>
      </c>
      <c r="I181" s="3" t="s">
        <v>139</v>
      </c>
      <c r="J181" s="56">
        <v>1</v>
      </c>
      <c r="K181" s="57">
        <v>1</v>
      </c>
      <c r="L181" s="58">
        <v>1</v>
      </c>
      <c r="M181" s="59">
        <v>1</v>
      </c>
      <c r="N181" s="60">
        <v>1</v>
      </c>
      <c r="O181" s="61">
        <v>1</v>
      </c>
      <c r="P181" s="62">
        <v>1</v>
      </c>
      <c r="Q181" s="63">
        <v>1</v>
      </c>
      <c r="R181" s="64">
        <v>1</v>
      </c>
      <c r="S181" s="65">
        <v>1</v>
      </c>
      <c r="T181" s="66">
        <v>0</v>
      </c>
      <c r="U181" s="67">
        <v>1</v>
      </c>
      <c r="V181" s="68">
        <v>1</v>
      </c>
      <c r="W181" s="69">
        <v>1</v>
      </c>
      <c r="X181" s="70">
        <v>1</v>
      </c>
      <c r="Y181" s="71">
        <v>1</v>
      </c>
      <c r="Z181" s="72">
        <v>1</v>
      </c>
      <c r="AA181" s="73">
        <v>1</v>
      </c>
      <c r="AB181" s="74">
        <v>0</v>
      </c>
      <c r="AC181" s="75">
        <v>1</v>
      </c>
      <c r="AD181" s="76">
        <v>1</v>
      </c>
      <c r="AE181" s="77">
        <v>1</v>
      </c>
      <c r="AF181" s="78">
        <v>1</v>
      </c>
      <c r="AG181" s="79">
        <v>1</v>
      </c>
      <c r="AH181" s="80">
        <v>1</v>
      </c>
      <c r="AI181" s="81">
        <v>1</v>
      </c>
      <c r="AJ181" s="82">
        <v>1</v>
      </c>
      <c r="AK181" s="83">
        <v>1</v>
      </c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E181" s="19">
        <f t="shared" si="21"/>
        <v>26</v>
      </c>
      <c r="DF181" s="19" t="str">
        <f t="shared" si="22"/>
        <v/>
      </c>
    </row>
    <row r="182" spans="1:110" x14ac:dyDescent="0.3">
      <c r="A182" s="19"/>
      <c r="B182" s="6">
        <f t="shared" si="19"/>
        <v>25</v>
      </c>
      <c r="C182" s="6"/>
      <c r="D182" s="6"/>
      <c r="E182" s="6">
        <f t="shared" si="20"/>
        <v>4</v>
      </c>
      <c r="F182" s="6" t="str">
        <f t="shared" si="18"/>
        <v>PH10.5</v>
      </c>
      <c r="G182" s="6" t="s">
        <v>279</v>
      </c>
      <c r="H182" s="6">
        <v>5</v>
      </c>
      <c r="I182" s="3" t="s">
        <v>140</v>
      </c>
      <c r="J182" s="56">
        <v>1</v>
      </c>
      <c r="K182" s="57">
        <v>1</v>
      </c>
      <c r="L182" s="58">
        <v>1</v>
      </c>
      <c r="M182" s="59">
        <v>1</v>
      </c>
      <c r="N182" s="60">
        <v>1</v>
      </c>
      <c r="O182" s="61">
        <v>1</v>
      </c>
      <c r="P182" s="62">
        <v>1</v>
      </c>
      <c r="Q182" s="63">
        <v>1</v>
      </c>
      <c r="R182" s="64">
        <v>0</v>
      </c>
      <c r="S182" s="65">
        <v>1</v>
      </c>
      <c r="T182" s="66">
        <v>0</v>
      </c>
      <c r="U182" s="67">
        <v>1</v>
      </c>
      <c r="V182" s="68">
        <v>1</v>
      </c>
      <c r="W182" s="69">
        <v>1</v>
      </c>
      <c r="X182" s="70">
        <v>1</v>
      </c>
      <c r="Y182" s="71">
        <v>1</v>
      </c>
      <c r="Z182" s="72">
        <v>1</v>
      </c>
      <c r="AA182" s="73">
        <v>1</v>
      </c>
      <c r="AB182" s="74">
        <v>1</v>
      </c>
      <c r="AC182" s="75">
        <v>1</v>
      </c>
      <c r="AD182" s="76">
        <v>1</v>
      </c>
      <c r="AE182" s="77">
        <v>1</v>
      </c>
      <c r="AF182" s="78">
        <v>1</v>
      </c>
      <c r="AG182" s="79">
        <v>1</v>
      </c>
      <c r="AH182" s="80">
        <v>0</v>
      </c>
      <c r="AI182" s="81">
        <v>1</v>
      </c>
      <c r="AJ182" s="82">
        <v>1</v>
      </c>
      <c r="AK182" s="83">
        <v>1</v>
      </c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E182" s="19">
        <f t="shared" si="21"/>
        <v>25</v>
      </c>
      <c r="DF182" s="19" t="str">
        <f t="shared" si="22"/>
        <v/>
      </c>
    </row>
    <row r="183" spans="1:110" x14ac:dyDescent="0.3">
      <c r="A183" s="19"/>
      <c r="B183" s="6">
        <f t="shared" si="19"/>
        <v>18</v>
      </c>
      <c r="C183" s="6"/>
      <c r="D183" s="6"/>
      <c r="E183" s="6">
        <f t="shared" si="20"/>
        <v>11</v>
      </c>
      <c r="F183" s="6" t="str">
        <f t="shared" si="18"/>
        <v>PH10.6</v>
      </c>
      <c r="G183" s="6" t="s">
        <v>279</v>
      </c>
      <c r="H183" s="6">
        <v>6</v>
      </c>
      <c r="I183" s="3" t="str">
        <f>"Station Latitude "&amp;INDEX(BeagleStationLocations,(MID(G183,3,2)),29)</f>
        <v>Station Latitude 51 39' 48.58" N or 51.663495</v>
      </c>
      <c r="J183" s="56">
        <v>1</v>
      </c>
      <c r="K183" s="57">
        <v>1</v>
      </c>
      <c r="L183" s="58">
        <v>1</v>
      </c>
      <c r="M183" s="59">
        <v>1</v>
      </c>
      <c r="N183" s="60">
        <v>0</v>
      </c>
      <c r="O183" s="61">
        <v>0</v>
      </c>
      <c r="P183" s="62">
        <v>0</v>
      </c>
      <c r="Q183" s="63">
        <v>0</v>
      </c>
      <c r="R183" s="64">
        <v>0</v>
      </c>
      <c r="S183" s="65">
        <v>0</v>
      </c>
      <c r="T183" s="66">
        <v>1</v>
      </c>
      <c r="U183" s="67">
        <v>1</v>
      </c>
      <c r="V183" s="68">
        <v>1</v>
      </c>
      <c r="W183" s="69">
        <v>1</v>
      </c>
      <c r="X183" s="70">
        <v>1</v>
      </c>
      <c r="Y183" s="71">
        <v>1</v>
      </c>
      <c r="Z183" s="72">
        <v>0</v>
      </c>
      <c r="AA183" s="73">
        <v>0</v>
      </c>
      <c r="AB183" s="74">
        <v>1</v>
      </c>
      <c r="AC183" s="75">
        <v>1</v>
      </c>
      <c r="AD183" s="76">
        <v>1</v>
      </c>
      <c r="AE183" s="77">
        <v>1</v>
      </c>
      <c r="AF183" s="78">
        <v>1</v>
      </c>
      <c r="AG183" s="79">
        <v>0</v>
      </c>
      <c r="AH183" s="80">
        <v>1</v>
      </c>
      <c r="AI183" s="81">
        <v>1</v>
      </c>
      <c r="AJ183" s="82">
        <v>0</v>
      </c>
      <c r="AK183" s="83">
        <v>1</v>
      </c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E183" s="19">
        <f t="shared" si="21"/>
        <v>18</v>
      </c>
      <c r="DF183" s="19" t="str">
        <f t="shared" si="22"/>
        <v/>
      </c>
    </row>
    <row r="184" spans="1:110" x14ac:dyDescent="0.3">
      <c r="A184" s="19"/>
      <c r="B184" s="6">
        <f t="shared" si="19"/>
        <v>20</v>
      </c>
      <c r="C184" s="6"/>
      <c r="D184" s="6"/>
      <c r="E184" s="6">
        <f t="shared" si="20"/>
        <v>9</v>
      </c>
      <c r="F184" s="6" t="str">
        <f t="shared" si="18"/>
        <v>PH10.7</v>
      </c>
      <c r="G184" s="6" t="s">
        <v>279</v>
      </c>
      <c r="H184" s="6">
        <v>7</v>
      </c>
      <c r="I184" s="3" t="s">
        <v>141</v>
      </c>
      <c r="J184" s="56">
        <v>1</v>
      </c>
      <c r="K184" s="57">
        <v>1</v>
      </c>
      <c r="L184" s="58">
        <v>1</v>
      </c>
      <c r="M184" s="59">
        <v>1</v>
      </c>
      <c r="N184" s="60">
        <v>0</v>
      </c>
      <c r="O184" s="61">
        <v>0</v>
      </c>
      <c r="P184" s="62">
        <v>1</v>
      </c>
      <c r="Q184" s="63">
        <v>1</v>
      </c>
      <c r="R184" s="64">
        <v>0</v>
      </c>
      <c r="S184" s="65">
        <v>1</v>
      </c>
      <c r="T184" s="66">
        <v>0</v>
      </c>
      <c r="U184" s="67">
        <v>1</v>
      </c>
      <c r="V184" s="68">
        <v>1</v>
      </c>
      <c r="W184" s="69">
        <v>1</v>
      </c>
      <c r="X184" s="70">
        <v>1</v>
      </c>
      <c r="Y184" s="71">
        <v>1</v>
      </c>
      <c r="Z184" s="72">
        <v>1</v>
      </c>
      <c r="AA184" s="73">
        <v>0</v>
      </c>
      <c r="AB184" s="74">
        <v>1</v>
      </c>
      <c r="AC184" s="75">
        <v>1</v>
      </c>
      <c r="AD184" s="76">
        <v>1</v>
      </c>
      <c r="AE184" s="77">
        <v>1</v>
      </c>
      <c r="AF184" s="78">
        <v>1</v>
      </c>
      <c r="AG184" s="79">
        <v>0</v>
      </c>
      <c r="AH184" s="80">
        <v>0</v>
      </c>
      <c r="AI184" s="81">
        <v>1</v>
      </c>
      <c r="AJ184" s="82">
        <v>0</v>
      </c>
      <c r="AK184" s="83">
        <v>1</v>
      </c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E184" s="19">
        <f t="shared" si="21"/>
        <v>20</v>
      </c>
      <c r="DF184" s="19" t="str">
        <f t="shared" si="22"/>
        <v/>
      </c>
    </row>
    <row r="185" spans="1:110" x14ac:dyDescent="0.3">
      <c r="A185" s="19"/>
      <c r="B185" s="6">
        <f t="shared" si="19"/>
        <v>7</v>
      </c>
      <c r="C185" s="6"/>
      <c r="D185" s="6"/>
      <c r="E185" s="6">
        <f t="shared" si="20"/>
        <v>22</v>
      </c>
      <c r="F185" s="6" t="str">
        <f t="shared" si="18"/>
        <v>PH10.8</v>
      </c>
      <c r="G185" s="6" t="s">
        <v>279</v>
      </c>
      <c r="H185" s="6">
        <v>8</v>
      </c>
      <c r="I185" s="3" t="s">
        <v>142</v>
      </c>
      <c r="J185" s="56">
        <v>0</v>
      </c>
      <c r="K185" s="57">
        <v>0</v>
      </c>
      <c r="L185" s="58">
        <v>1</v>
      </c>
      <c r="M185" s="59">
        <v>0</v>
      </c>
      <c r="N185" s="60">
        <v>0</v>
      </c>
      <c r="O185" s="61">
        <v>0</v>
      </c>
      <c r="P185" s="62">
        <v>0</v>
      </c>
      <c r="Q185" s="63">
        <v>0</v>
      </c>
      <c r="R185" s="64">
        <v>0</v>
      </c>
      <c r="S185" s="65">
        <v>0</v>
      </c>
      <c r="T185" s="66">
        <v>0</v>
      </c>
      <c r="U185" s="67">
        <v>0</v>
      </c>
      <c r="V185" s="68">
        <v>0</v>
      </c>
      <c r="W185" s="69">
        <v>0</v>
      </c>
      <c r="X185" s="70">
        <v>1</v>
      </c>
      <c r="Y185" s="71">
        <v>0</v>
      </c>
      <c r="Z185" s="72">
        <v>0</v>
      </c>
      <c r="AA185" s="73">
        <v>0</v>
      </c>
      <c r="AB185" s="74">
        <v>1</v>
      </c>
      <c r="AC185" s="75">
        <v>1</v>
      </c>
      <c r="AD185" s="76">
        <v>0</v>
      </c>
      <c r="AE185" s="77">
        <v>1</v>
      </c>
      <c r="AF185" s="78">
        <v>0</v>
      </c>
      <c r="AG185" s="79">
        <v>0</v>
      </c>
      <c r="AH185" s="80">
        <v>1</v>
      </c>
      <c r="AI185" s="81">
        <v>0</v>
      </c>
      <c r="AJ185" s="82">
        <v>0</v>
      </c>
      <c r="AK185" s="83">
        <v>1</v>
      </c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E185" s="19">
        <f t="shared" si="21"/>
        <v>7</v>
      </c>
      <c r="DF185" s="19" t="str">
        <f t="shared" si="22"/>
        <v/>
      </c>
    </row>
    <row r="186" spans="1:110" x14ac:dyDescent="0.3">
      <c r="A186" s="19"/>
      <c r="B186" s="6">
        <f t="shared" si="19"/>
        <v>7</v>
      </c>
      <c r="C186" s="6"/>
      <c r="D186" s="6"/>
      <c r="E186" s="6">
        <f t="shared" si="20"/>
        <v>22</v>
      </c>
      <c r="F186" s="6" t="str">
        <f t="shared" si="18"/>
        <v>PH10.9</v>
      </c>
      <c r="G186" s="6" t="s">
        <v>279</v>
      </c>
      <c r="H186" s="6">
        <v>9</v>
      </c>
      <c r="I186" s="3" t="s">
        <v>143</v>
      </c>
      <c r="J186" s="56">
        <v>0</v>
      </c>
      <c r="K186" s="57">
        <v>0</v>
      </c>
      <c r="L186" s="58">
        <v>0</v>
      </c>
      <c r="M186" s="59">
        <v>0</v>
      </c>
      <c r="N186" s="60">
        <v>0</v>
      </c>
      <c r="O186" s="61">
        <v>1</v>
      </c>
      <c r="P186" s="62">
        <v>1</v>
      </c>
      <c r="Q186" s="63">
        <v>0</v>
      </c>
      <c r="R186" s="64">
        <v>0</v>
      </c>
      <c r="S186" s="65">
        <v>1</v>
      </c>
      <c r="T186" s="66">
        <v>0</v>
      </c>
      <c r="U186" s="67">
        <v>0</v>
      </c>
      <c r="V186" s="68">
        <v>0</v>
      </c>
      <c r="W186" s="69">
        <v>0</v>
      </c>
      <c r="X186" s="70">
        <v>0</v>
      </c>
      <c r="Y186" s="71">
        <v>1</v>
      </c>
      <c r="Z186" s="72">
        <v>1</v>
      </c>
      <c r="AA186" s="73">
        <v>0</v>
      </c>
      <c r="AB186" s="74">
        <v>0</v>
      </c>
      <c r="AC186" s="75">
        <v>1</v>
      </c>
      <c r="AD186" s="76">
        <v>0</v>
      </c>
      <c r="AE186" s="77">
        <v>0</v>
      </c>
      <c r="AF186" s="78">
        <v>0</v>
      </c>
      <c r="AG186" s="79">
        <v>0</v>
      </c>
      <c r="AH186" s="80">
        <v>0</v>
      </c>
      <c r="AI186" s="81">
        <v>0</v>
      </c>
      <c r="AJ186" s="82">
        <v>0</v>
      </c>
      <c r="AK186" s="83">
        <v>1</v>
      </c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E186" s="19">
        <f t="shared" si="21"/>
        <v>7</v>
      </c>
      <c r="DF186" s="19" t="str">
        <f t="shared" si="22"/>
        <v/>
      </c>
    </row>
    <row r="187" spans="1:110" x14ac:dyDescent="0.3">
      <c r="A187" s="19"/>
      <c r="B187" s="6">
        <f t="shared" si="19"/>
        <v>19</v>
      </c>
      <c r="C187" s="6"/>
      <c r="D187" s="6"/>
      <c r="E187" s="6">
        <f t="shared" si="20"/>
        <v>10</v>
      </c>
      <c r="F187" s="6" t="str">
        <f t="shared" ref="F187:F242" si="23">G187&amp;H187</f>
        <v>PH10.10</v>
      </c>
      <c r="G187" s="6" t="s">
        <v>279</v>
      </c>
      <c r="H187" s="6">
        <v>10</v>
      </c>
      <c r="I187" s="3" t="s">
        <v>144</v>
      </c>
      <c r="J187" s="56">
        <v>1</v>
      </c>
      <c r="K187" s="57">
        <v>1</v>
      </c>
      <c r="L187" s="58">
        <v>1</v>
      </c>
      <c r="M187" s="59">
        <v>0</v>
      </c>
      <c r="N187" s="60">
        <v>0</v>
      </c>
      <c r="O187" s="61">
        <v>1</v>
      </c>
      <c r="P187" s="62">
        <v>1</v>
      </c>
      <c r="Q187" s="63">
        <v>0</v>
      </c>
      <c r="R187" s="64">
        <v>1</v>
      </c>
      <c r="S187" s="65">
        <v>0</v>
      </c>
      <c r="T187" s="66">
        <v>0</v>
      </c>
      <c r="U187" s="67">
        <v>1</v>
      </c>
      <c r="V187" s="68">
        <v>1</v>
      </c>
      <c r="W187" s="69">
        <v>1</v>
      </c>
      <c r="X187" s="70">
        <v>0</v>
      </c>
      <c r="Y187" s="71">
        <v>1</v>
      </c>
      <c r="Z187" s="72">
        <v>1</v>
      </c>
      <c r="AA187" s="73">
        <v>0</v>
      </c>
      <c r="AB187" s="74">
        <v>1</v>
      </c>
      <c r="AC187" s="75">
        <v>0</v>
      </c>
      <c r="AD187" s="76">
        <v>0</v>
      </c>
      <c r="AE187" s="77">
        <v>1</v>
      </c>
      <c r="AF187" s="78">
        <v>1</v>
      </c>
      <c r="AG187" s="79">
        <v>1</v>
      </c>
      <c r="AH187" s="80">
        <v>1</v>
      </c>
      <c r="AI187" s="81">
        <v>1</v>
      </c>
      <c r="AJ187" s="82">
        <v>1</v>
      </c>
      <c r="AK187" s="83">
        <v>1</v>
      </c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E187" s="19">
        <f t="shared" si="21"/>
        <v>19</v>
      </c>
      <c r="DF187" s="19" t="str">
        <f t="shared" si="22"/>
        <v/>
      </c>
    </row>
    <row r="188" spans="1:110" x14ac:dyDescent="0.3">
      <c r="A188" s="19"/>
      <c r="B188" s="6">
        <f t="shared" si="19"/>
        <v>8</v>
      </c>
      <c r="C188" s="6"/>
      <c r="D188" s="6"/>
      <c r="E188" s="6">
        <f t="shared" si="20"/>
        <v>21</v>
      </c>
      <c r="F188" s="6" t="str">
        <f t="shared" si="23"/>
        <v>PH10.11</v>
      </c>
      <c r="G188" s="6" t="s">
        <v>279</v>
      </c>
      <c r="H188" s="6">
        <v>11</v>
      </c>
      <c r="I188" s="3" t="s">
        <v>145</v>
      </c>
      <c r="J188" s="56">
        <v>1</v>
      </c>
      <c r="K188" s="57">
        <v>0</v>
      </c>
      <c r="L188" s="58">
        <v>1</v>
      </c>
      <c r="M188" s="59">
        <v>0</v>
      </c>
      <c r="N188" s="60">
        <v>0</v>
      </c>
      <c r="O188" s="61">
        <v>0</v>
      </c>
      <c r="P188" s="62">
        <v>0</v>
      </c>
      <c r="Q188" s="63">
        <v>0</v>
      </c>
      <c r="R188" s="64">
        <v>0</v>
      </c>
      <c r="S188" s="65">
        <v>0</v>
      </c>
      <c r="T188" s="66">
        <v>0</v>
      </c>
      <c r="U188" s="67">
        <v>1</v>
      </c>
      <c r="V188" s="68">
        <v>0</v>
      </c>
      <c r="W188" s="69">
        <v>1</v>
      </c>
      <c r="X188" s="70">
        <v>0</v>
      </c>
      <c r="Y188" s="71">
        <v>1</v>
      </c>
      <c r="Z188" s="72">
        <v>0</v>
      </c>
      <c r="AA188" s="73">
        <v>0</v>
      </c>
      <c r="AB188" s="74">
        <v>0</v>
      </c>
      <c r="AC188" s="75">
        <v>0</v>
      </c>
      <c r="AD188" s="76">
        <v>0</v>
      </c>
      <c r="AE188" s="77">
        <v>1</v>
      </c>
      <c r="AF188" s="78">
        <v>0</v>
      </c>
      <c r="AG188" s="79">
        <v>0</v>
      </c>
      <c r="AH188" s="80">
        <v>1</v>
      </c>
      <c r="AI188" s="81">
        <v>0</v>
      </c>
      <c r="AJ188" s="82">
        <v>0</v>
      </c>
      <c r="AK188" s="83">
        <v>1</v>
      </c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E188" s="19">
        <f t="shared" si="21"/>
        <v>8</v>
      </c>
      <c r="DF188" s="19" t="str">
        <f t="shared" si="22"/>
        <v/>
      </c>
    </row>
    <row r="189" spans="1:110" x14ac:dyDescent="0.3">
      <c r="A189" s="19"/>
      <c r="B189" s="6">
        <f t="shared" si="19"/>
        <v>11</v>
      </c>
      <c r="C189" s="6"/>
      <c r="D189" s="6"/>
      <c r="E189" s="6">
        <f t="shared" si="20"/>
        <v>18</v>
      </c>
      <c r="F189" s="6" t="str">
        <f t="shared" si="23"/>
        <v>PH10.12</v>
      </c>
      <c r="G189" s="6" t="s">
        <v>279</v>
      </c>
      <c r="H189" s="6">
        <v>12</v>
      </c>
      <c r="I189" s="3" t="str">
        <f>"Beagle location "&amp;INDEX(BeagleStationLocations,(MID(G189,3,2)),1)</f>
        <v>Beagle location Sydney</v>
      </c>
      <c r="J189" s="56">
        <v>1</v>
      </c>
      <c r="K189" s="57">
        <v>1</v>
      </c>
      <c r="L189" s="58">
        <v>1</v>
      </c>
      <c r="M189" s="59">
        <v>1</v>
      </c>
      <c r="N189" s="60">
        <v>0</v>
      </c>
      <c r="O189" s="61">
        <v>0</v>
      </c>
      <c r="P189" s="62">
        <v>0</v>
      </c>
      <c r="Q189" s="63">
        <v>0</v>
      </c>
      <c r="R189" s="64">
        <v>0</v>
      </c>
      <c r="S189" s="65">
        <v>1</v>
      </c>
      <c r="T189" s="66">
        <v>0</v>
      </c>
      <c r="U189" s="67">
        <v>0</v>
      </c>
      <c r="V189" s="68">
        <v>0</v>
      </c>
      <c r="W189" s="69">
        <v>0</v>
      </c>
      <c r="X189" s="70">
        <v>1</v>
      </c>
      <c r="Y189" s="71">
        <v>1</v>
      </c>
      <c r="Z189" s="72">
        <v>0</v>
      </c>
      <c r="AA189" s="73">
        <v>0</v>
      </c>
      <c r="AB189" s="74">
        <v>0</v>
      </c>
      <c r="AC189" s="75">
        <v>0</v>
      </c>
      <c r="AD189" s="76">
        <v>0</v>
      </c>
      <c r="AE189" s="77">
        <v>0</v>
      </c>
      <c r="AF189" s="78">
        <v>1</v>
      </c>
      <c r="AG189" s="79">
        <v>0</v>
      </c>
      <c r="AH189" s="80">
        <v>1</v>
      </c>
      <c r="AI189" s="81">
        <v>1</v>
      </c>
      <c r="AJ189" s="82">
        <v>0</v>
      </c>
      <c r="AK189" s="83">
        <v>1</v>
      </c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E189" s="19">
        <f t="shared" si="21"/>
        <v>11</v>
      </c>
      <c r="DF189" s="19" t="str">
        <f t="shared" si="22"/>
        <v/>
      </c>
    </row>
    <row r="190" spans="1:110" x14ac:dyDescent="0.3">
      <c r="A190" s="19"/>
      <c r="B190" s="6">
        <f t="shared" si="19"/>
        <v>0</v>
      </c>
      <c r="C190" s="6"/>
      <c r="D190" s="6"/>
      <c r="E190" s="6">
        <f t="shared" si="20"/>
        <v>29</v>
      </c>
      <c r="F190" s="6" t="str">
        <f t="shared" si="23"/>
        <v/>
      </c>
      <c r="G190" s="6"/>
      <c r="H190" s="6"/>
      <c r="I190" s="3" t="s">
        <v>148</v>
      </c>
      <c r="J190" s="56"/>
      <c r="K190" s="57"/>
      <c r="L190" s="58"/>
      <c r="M190" s="59"/>
      <c r="N190" s="60"/>
      <c r="O190" s="61"/>
      <c r="P190" s="62"/>
      <c r="Q190" s="63"/>
      <c r="R190" s="64"/>
      <c r="S190" s="65"/>
      <c r="T190" s="66"/>
      <c r="U190" s="67"/>
      <c r="V190" s="68"/>
      <c r="W190" s="69"/>
      <c r="X190" s="70"/>
      <c r="Y190" s="71"/>
      <c r="Z190" s="72"/>
      <c r="AA190" s="73"/>
      <c r="AB190" s="74"/>
      <c r="AC190" s="75"/>
      <c r="AD190" s="76"/>
      <c r="AE190" s="77"/>
      <c r="AF190" s="78"/>
      <c r="AG190" s="79"/>
      <c r="AH190" s="80"/>
      <c r="AI190" s="81"/>
      <c r="AJ190" s="82"/>
      <c r="AK190" s="83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E190" s="19">
        <f t="shared" si="21"/>
        <v>0</v>
      </c>
      <c r="DF190" s="19" t="str">
        <f t="shared" si="22"/>
        <v/>
      </c>
    </row>
    <row r="191" spans="1:110" x14ac:dyDescent="0.3">
      <c r="A191" s="19"/>
      <c r="B191" s="6">
        <f t="shared" si="19"/>
        <v>24</v>
      </c>
      <c r="C191" s="6"/>
      <c r="D191" s="6"/>
      <c r="E191" s="6">
        <f t="shared" si="20"/>
        <v>5</v>
      </c>
      <c r="F191" s="6" t="str">
        <f t="shared" si="23"/>
        <v>PH11.1</v>
      </c>
      <c r="G191" s="6" t="s">
        <v>280</v>
      </c>
      <c r="H191" s="6">
        <v>1</v>
      </c>
      <c r="I191" s="3" t="s">
        <v>155</v>
      </c>
      <c r="J191" s="56">
        <v>1</v>
      </c>
      <c r="K191" s="57">
        <v>1</v>
      </c>
      <c r="L191" s="58">
        <v>1</v>
      </c>
      <c r="M191" s="59">
        <v>1</v>
      </c>
      <c r="N191" s="60">
        <v>0</v>
      </c>
      <c r="O191" s="61">
        <v>1</v>
      </c>
      <c r="P191" s="62">
        <v>1</v>
      </c>
      <c r="Q191" s="63">
        <v>0</v>
      </c>
      <c r="R191" s="64">
        <v>1</v>
      </c>
      <c r="S191" s="65">
        <v>0</v>
      </c>
      <c r="T191" s="66">
        <v>1</v>
      </c>
      <c r="U191" s="67">
        <v>1</v>
      </c>
      <c r="V191" s="68">
        <v>1</v>
      </c>
      <c r="W191" s="69">
        <v>1</v>
      </c>
      <c r="X191" s="70">
        <v>1</v>
      </c>
      <c r="Y191" s="71">
        <v>1</v>
      </c>
      <c r="Z191" s="72">
        <v>0</v>
      </c>
      <c r="AA191" s="73">
        <v>1</v>
      </c>
      <c r="AB191" s="74">
        <v>1</v>
      </c>
      <c r="AC191" s="75">
        <v>1</v>
      </c>
      <c r="AD191" s="76">
        <v>1</v>
      </c>
      <c r="AE191" s="77">
        <v>1</v>
      </c>
      <c r="AF191" s="78">
        <v>1</v>
      </c>
      <c r="AG191" s="79">
        <v>1</v>
      </c>
      <c r="AH191" s="80">
        <v>1</v>
      </c>
      <c r="AI191" s="81">
        <v>1</v>
      </c>
      <c r="AJ191" s="82">
        <v>1</v>
      </c>
      <c r="AK191" s="83">
        <v>1</v>
      </c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E191" s="19">
        <f t="shared" si="21"/>
        <v>24</v>
      </c>
      <c r="DF191" s="19" t="str">
        <f t="shared" si="22"/>
        <v/>
      </c>
    </row>
    <row r="192" spans="1:110" x14ac:dyDescent="0.3">
      <c r="A192" s="19"/>
      <c r="B192" s="6">
        <f t="shared" si="19"/>
        <v>19</v>
      </c>
      <c r="C192" s="6"/>
      <c r="D192" s="6"/>
      <c r="E192" s="6">
        <f t="shared" si="20"/>
        <v>10</v>
      </c>
      <c r="F192" s="6" t="str">
        <f t="shared" si="23"/>
        <v>PH11.2</v>
      </c>
      <c r="G192" s="6" t="s">
        <v>280</v>
      </c>
      <c r="H192" s="6">
        <v>2</v>
      </c>
      <c r="I192" s="3" t="s">
        <v>70</v>
      </c>
      <c r="J192" s="56">
        <v>1</v>
      </c>
      <c r="K192" s="57">
        <v>1</v>
      </c>
      <c r="L192" s="58">
        <v>1</v>
      </c>
      <c r="M192" s="59">
        <v>1</v>
      </c>
      <c r="N192" s="60">
        <v>1</v>
      </c>
      <c r="O192" s="61">
        <v>0</v>
      </c>
      <c r="P192" s="62">
        <v>0</v>
      </c>
      <c r="Q192" s="63">
        <v>0</v>
      </c>
      <c r="R192" s="64">
        <v>0</v>
      </c>
      <c r="S192" s="65">
        <v>1</v>
      </c>
      <c r="T192" s="66">
        <v>0</v>
      </c>
      <c r="U192" s="67">
        <v>1</v>
      </c>
      <c r="V192" s="68">
        <v>1</v>
      </c>
      <c r="W192" s="69">
        <v>1</v>
      </c>
      <c r="X192" s="70">
        <v>1</v>
      </c>
      <c r="Y192" s="71">
        <v>1</v>
      </c>
      <c r="Z192" s="72">
        <v>0</v>
      </c>
      <c r="AA192" s="73">
        <v>0</v>
      </c>
      <c r="AB192" s="74">
        <v>1</v>
      </c>
      <c r="AC192" s="75">
        <v>0</v>
      </c>
      <c r="AD192" s="76">
        <v>1</v>
      </c>
      <c r="AE192" s="77">
        <v>1</v>
      </c>
      <c r="AF192" s="78">
        <v>1</v>
      </c>
      <c r="AG192" s="79">
        <v>1</v>
      </c>
      <c r="AH192" s="80">
        <v>1</v>
      </c>
      <c r="AI192" s="81">
        <v>1</v>
      </c>
      <c r="AJ192" s="82">
        <v>0</v>
      </c>
      <c r="AK192" s="83">
        <v>1</v>
      </c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E192" s="19">
        <f t="shared" si="21"/>
        <v>19</v>
      </c>
      <c r="DF192" s="19" t="str">
        <f t="shared" si="22"/>
        <v/>
      </c>
    </row>
    <row r="193" spans="1:110" x14ac:dyDescent="0.3">
      <c r="A193" s="19"/>
      <c r="B193" s="6">
        <f t="shared" si="19"/>
        <v>27</v>
      </c>
      <c r="C193" s="6"/>
      <c r="D193" s="6"/>
      <c r="E193" s="6">
        <f t="shared" si="20"/>
        <v>2</v>
      </c>
      <c r="F193" s="6" t="str">
        <f t="shared" si="23"/>
        <v>PH11.3</v>
      </c>
      <c r="G193" s="6" t="s">
        <v>280</v>
      </c>
      <c r="H193" s="6">
        <v>3</v>
      </c>
      <c r="I193" s="3" t="s">
        <v>149</v>
      </c>
      <c r="J193" s="56">
        <v>1</v>
      </c>
      <c r="K193" s="57">
        <v>1</v>
      </c>
      <c r="L193" s="58">
        <v>1</v>
      </c>
      <c r="M193" s="59">
        <v>1</v>
      </c>
      <c r="N193" s="60">
        <v>1</v>
      </c>
      <c r="O193" s="61">
        <v>1</v>
      </c>
      <c r="P193" s="62">
        <v>1</v>
      </c>
      <c r="Q193" s="63">
        <v>1</v>
      </c>
      <c r="R193" s="64">
        <v>1</v>
      </c>
      <c r="S193" s="65">
        <v>1</v>
      </c>
      <c r="T193" s="66">
        <v>1</v>
      </c>
      <c r="U193" s="67">
        <v>1</v>
      </c>
      <c r="V193" s="68">
        <v>1</v>
      </c>
      <c r="W193" s="69">
        <v>1</v>
      </c>
      <c r="X193" s="70">
        <v>0</v>
      </c>
      <c r="Y193" s="71">
        <v>1</v>
      </c>
      <c r="Z193" s="72">
        <v>1</v>
      </c>
      <c r="AA193" s="73">
        <v>1</v>
      </c>
      <c r="AB193" s="74">
        <v>1</v>
      </c>
      <c r="AC193" s="75">
        <v>1</v>
      </c>
      <c r="AD193" s="76">
        <v>1</v>
      </c>
      <c r="AE193" s="77">
        <v>1</v>
      </c>
      <c r="AF193" s="78">
        <v>1</v>
      </c>
      <c r="AG193" s="79">
        <v>1</v>
      </c>
      <c r="AH193" s="80">
        <v>1</v>
      </c>
      <c r="AI193" s="81">
        <v>1</v>
      </c>
      <c r="AJ193" s="82">
        <v>1</v>
      </c>
      <c r="AK193" s="83">
        <v>1</v>
      </c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E193" s="19">
        <f t="shared" si="21"/>
        <v>27</v>
      </c>
      <c r="DF193" s="19" t="str">
        <f t="shared" si="22"/>
        <v/>
      </c>
    </row>
    <row r="194" spans="1:110" x14ac:dyDescent="0.3">
      <c r="A194" s="19"/>
      <c r="B194" s="6">
        <f t="shared" si="19"/>
        <v>25</v>
      </c>
      <c r="C194" s="6"/>
      <c r="D194" s="6"/>
      <c r="E194" s="6">
        <f t="shared" si="20"/>
        <v>4</v>
      </c>
      <c r="F194" s="6" t="str">
        <f t="shared" si="23"/>
        <v>PH11.4</v>
      </c>
      <c r="G194" s="6" t="s">
        <v>280</v>
      </c>
      <c r="H194" s="6">
        <v>4</v>
      </c>
      <c r="I194" s="3" t="s">
        <v>150</v>
      </c>
      <c r="J194" s="56">
        <v>1</v>
      </c>
      <c r="K194" s="57">
        <v>1</v>
      </c>
      <c r="L194" s="58">
        <v>1</v>
      </c>
      <c r="M194" s="59">
        <v>1</v>
      </c>
      <c r="N194" s="60">
        <v>1</v>
      </c>
      <c r="O194" s="61">
        <v>1</v>
      </c>
      <c r="P194" s="62">
        <v>1</v>
      </c>
      <c r="Q194" s="63">
        <v>1</v>
      </c>
      <c r="R194" s="64">
        <v>0</v>
      </c>
      <c r="S194" s="65">
        <v>1</v>
      </c>
      <c r="T194" s="66">
        <v>1</v>
      </c>
      <c r="U194" s="67">
        <v>1</v>
      </c>
      <c r="V194" s="68">
        <v>1</v>
      </c>
      <c r="W194" s="69">
        <v>1</v>
      </c>
      <c r="X194" s="70">
        <v>1</v>
      </c>
      <c r="Y194" s="71">
        <v>1</v>
      </c>
      <c r="Z194" s="72">
        <v>1</v>
      </c>
      <c r="AA194" s="73">
        <v>1</v>
      </c>
      <c r="AB194" s="74">
        <v>1</v>
      </c>
      <c r="AC194" s="75">
        <v>1</v>
      </c>
      <c r="AD194" s="76">
        <v>0</v>
      </c>
      <c r="AE194" s="77">
        <v>1</v>
      </c>
      <c r="AF194" s="78">
        <v>1</v>
      </c>
      <c r="AG194" s="79">
        <v>0</v>
      </c>
      <c r="AH194" s="80">
        <v>1</v>
      </c>
      <c r="AI194" s="81">
        <v>1</v>
      </c>
      <c r="AJ194" s="82">
        <v>1</v>
      </c>
      <c r="AK194" s="83">
        <v>1</v>
      </c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E194" s="19">
        <f t="shared" si="21"/>
        <v>25</v>
      </c>
      <c r="DF194" s="19" t="str">
        <f t="shared" si="22"/>
        <v/>
      </c>
    </row>
    <row r="195" spans="1:110" x14ac:dyDescent="0.3">
      <c r="A195" s="19"/>
      <c r="B195" s="6">
        <f t="shared" si="19"/>
        <v>11</v>
      </c>
      <c r="C195" s="6"/>
      <c r="D195" s="6"/>
      <c r="E195" s="6">
        <f t="shared" si="20"/>
        <v>18</v>
      </c>
      <c r="F195" s="6" t="str">
        <f t="shared" si="23"/>
        <v>PH11.5</v>
      </c>
      <c r="G195" s="6" t="s">
        <v>280</v>
      </c>
      <c r="H195" s="6">
        <v>5</v>
      </c>
      <c r="I195" s="3" t="str">
        <f>"Station Longitude "&amp;INDEX(BeagleStationLocations,(MID(G195,3,2)),29)</f>
        <v>Station Longitude 0 1' 35.63" W or -0.026564</v>
      </c>
      <c r="J195" s="56">
        <v>1</v>
      </c>
      <c r="K195" s="57">
        <v>1</v>
      </c>
      <c r="L195" s="58">
        <v>1</v>
      </c>
      <c r="M195" s="59">
        <v>1</v>
      </c>
      <c r="N195" s="60">
        <v>0</v>
      </c>
      <c r="O195" s="61">
        <v>0</v>
      </c>
      <c r="P195" s="62">
        <v>0</v>
      </c>
      <c r="Q195" s="63">
        <v>0</v>
      </c>
      <c r="R195" s="64">
        <v>0</v>
      </c>
      <c r="S195" s="65">
        <v>0</v>
      </c>
      <c r="T195" s="66">
        <v>0</v>
      </c>
      <c r="U195" s="67">
        <v>0</v>
      </c>
      <c r="V195" s="68">
        <v>1</v>
      </c>
      <c r="W195" s="69">
        <v>0</v>
      </c>
      <c r="X195" s="70">
        <v>0</v>
      </c>
      <c r="Y195" s="71">
        <v>1</v>
      </c>
      <c r="Z195" s="72">
        <v>0</v>
      </c>
      <c r="AA195" s="73">
        <v>0</v>
      </c>
      <c r="AB195" s="74">
        <v>1</v>
      </c>
      <c r="AC195" s="75">
        <v>0</v>
      </c>
      <c r="AD195" s="76">
        <v>0</v>
      </c>
      <c r="AE195" s="77">
        <v>1</v>
      </c>
      <c r="AF195" s="78">
        <v>1</v>
      </c>
      <c r="AG195" s="79">
        <v>0</v>
      </c>
      <c r="AH195" s="80">
        <v>0</v>
      </c>
      <c r="AI195" s="81">
        <v>1</v>
      </c>
      <c r="AJ195" s="82">
        <v>0</v>
      </c>
      <c r="AK195" s="83">
        <v>1</v>
      </c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E195" s="19">
        <f t="shared" si="21"/>
        <v>11</v>
      </c>
      <c r="DF195" s="19" t="str">
        <f t="shared" si="22"/>
        <v/>
      </c>
    </row>
    <row r="196" spans="1:110" x14ac:dyDescent="0.3">
      <c r="A196" s="19"/>
      <c r="B196" s="6">
        <f t="shared" si="19"/>
        <v>20</v>
      </c>
      <c r="C196" s="6"/>
      <c r="D196" s="6"/>
      <c r="E196" s="6">
        <f t="shared" si="20"/>
        <v>9</v>
      </c>
      <c r="F196" s="6" t="str">
        <f t="shared" si="23"/>
        <v>PH11.6</v>
      </c>
      <c r="G196" s="6" t="s">
        <v>280</v>
      </c>
      <c r="H196" s="6">
        <v>6</v>
      </c>
      <c r="I196" s="3" t="s">
        <v>151</v>
      </c>
      <c r="J196" s="56">
        <v>1</v>
      </c>
      <c r="K196" s="57">
        <v>1</v>
      </c>
      <c r="L196" s="58">
        <v>1</v>
      </c>
      <c r="M196" s="59">
        <v>1</v>
      </c>
      <c r="N196" s="60">
        <v>0</v>
      </c>
      <c r="O196" s="61">
        <v>0</v>
      </c>
      <c r="P196" s="62">
        <v>1</v>
      </c>
      <c r="Q196" s="63">
        <v>1</v>
      </c>
      <c r="R196" s="64">
        <v>0</v>
      </c>
      <c r="S196" s="65">
        <v>1</v>
      </c>
      <c r="T196" s="66">
        <v>0</v>
      </c>
      <c r="U196" s="67">
        <v>1</v>
      </c>
      <c r="V196" s="68">
        <v>1</v>
      </c>
      <c r="W196" s="69">
        <v>1</v>
      </c>
      <c r="X196" s="70">
        <v>1</v>
      </c>
      <c r="Y196" s="71">
        <v>1</v>
      </c>
      <c r="Z196" s="72">
        <v>1</v>
      </c>
      <c r="AA196" s="73">
        <v>0</v>
      </c>
      <c r="AB196" s="74">
        <v>1</v>
      </c>
      <c r="AC196" s="75">
        <v>1</v>
      </c>
      <c r="AD196" s="76">
        <v>1</v>
      </c>
      <c r="AE196" s="77">
        <v>1</v>
      </c>
      <c r="AF196" s="78">
        <v>1</v>
      </c>
      <c r="AG196" s="79">
        <v>0</v>
      </c>
      <c r="AH196" s="80">
        <v>0</v>
      </c>
      <c r="AI196" s="81">
        <v>1</v>
      </c>
      <c r="AJ196" s="82">
        <v>0</v>
      </c>
      <c r="AK196" s="83">
        <v>1</v>
      </c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E196" s="19">
        <f t="shared" si="21"/>
        <v>20</v>
      </c>
      <c r="DF196" s="19" t="str">
        <f t="shared" si="22"/>
        <v/>
      </c>
    </row>
    <row r="197" spans="1:110" x14ac:dyDescent="0.3">
      <c r="A197" s="19"/>
      <c r="B197" s="6">
        <f t="shared" si="19"/>
        <v>25</v>
      </c>
      <c r="C197" s="6"/>
      <c r="D197" s="6"/>
      <c r="E197" s="6">
        <f t="shared" si="20"/>
        <v>4</v>
      </c>
      <c r="F197" s="6" t="str">
        <f t="shared" si="23"/>
        <v>PH11.7</v>
      </c>
      <c r="G197" s="6" t="s">
        <v>280</v>
      </c>
      <c r="H197" s="6">
        <v>7</v>
      </c>
      <c r="I197" s="3" t="s">
        <v>152</v>
      </c>
      <c r="J197" s="56">
        <v>1</v>
      </c>
      <c r="K197" s="57">
        <v>1</v>
      </c>
      <c r="L197" s="58">
        <v>1</v>
      </c>
      <c r="M197" s="59">
        <v>1</v>
      </c>
      <c r="N197" s="60">
        <v>1</v>
      </c>
      <c r="O197" s="61">
        <v>1</v>
      </c>
      <c r="P197" s="62">
        <v>1</v>
      </c>
      <c r="Q197" s="63">
        <v>1</v>
      </c>
      <c r="R197" s="64">
        <v>1</v>
      </c>
      <c r="S197" s="65">
        <v>1</v>
      </c>
      <c r="T197" s="66">
        <v>0</v>
      </c>
      <c r="U197" s="67">
        <v>1</v>
      </c>
      <c r="V197" s="68">
        <v>1</v>
      </c>
      <c r="W197" s="69">
        <v>1</v>
      </c>
      <c r="X197" s="70">
        <v>1</v>
      </c>
      <c r="Y197" s="71">
        <v>1</v>
      </c>
      <c r="Z197" s="72">
        <v>1</v>
      </c>
      <c r="AA197" s="73">
        <v>1</v>
      </c>
      <c r="AB197" s="74">
        <v>1</v>
      </c>
      <c r="AC197" s="75">
        <v>1</v>
      </c>
      <c r="AD197" s="76">
        <v>1</v>
      </c>
      <c r="AE197" s="77">
        <v>1</v>
      </c>
      <c r="AF197" s="78">
        <v>1</v>
      </c>
      <c r="AG197" s="79">
        <v>0</v>
      </c>
      <c r="AH197" s="80">
        <v>1</v>
      </c>
      <c r="AI197" s="81">
        <v>1</v>
      </c>
      <c r="AJ197" s="82">
        <v>0</v>
      </c>
      <c r="AK197" s="83">
        <v>1</v>
      </c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E197" s="19">
        <f t="shared" si="21"/>
        <v>25</v>
      </c>
      <c r="DF197" s="19" t="str">
        <f t="shared" si="22"/>
        <v/>
      </c>
    </row>
    <row r="198" spans="1:110" x14ac:dyDescent="0.3">
      <c r="A198" s="19"/>
      <c r="B198" s="6">
        <f t="shared" si="19"/>
        <v>17</v>
      </c>
      <c r="C198" s="6"/>
      <c r="D198" s="6"/>
      <c r="E198" s="6">
        <f t="shared" si="20"/>
        <v>12</v>
      </c>
      <c r="F198" s="6" t="str">
        <f t="shared" si="23"/>
        <v>PH11.8</v>
      </c>
      <c r="G198" s="6" t="s">
        <v>280</v>
      </c>
      <c r="H198" s="6">
        <v>8</v>
      </c>
      <c r="I198" s="3" t="s">
        <v>153</v>
      </c>
      <c r="J198" s="56">
        <v>1</v>
      </c>
      <c r="K198" s="57">
        <v>1</v>
      </c>
      <c r="L198" s="58">
        <v>1</v>
      </c>
      <c r="M198" s="59">
        <v>0</v>
      </c>
      <c r="N198" s="60">
        <v>0</v>
      </c>
      <c r="O198" s="61">
        <v>1</v>
      </c>
      <c r="P198" s="62">
        <v>0</v>
      </c>
      <c r="Q198" s="63">
        <v>0</v>
      </c>
      <c r="R198" s="64">
        <v>0</v>
      </c>
      <c r="S198" s="65">
        <v>0</v>
      </c>
      <c r="T198" s="66">
        <v>0</v>
      </c>
      <c r="U198" s="67">
        <v>1</v>
      </c>
      <c r="V198" s="68">
        <v>1</v>
      </c>
      <c r="W198" s="69">
        <v>1</v>
      </c>
      <c r="X198" s="70">
        <v>0</v>
      </c>
      <c r="Y198" s="71">
        <v>1</v>
      </c>
      <c r="Z198" s="72">
        <v>1</v>
      </c>
      <c r="AA198" s="73">
        <v>0</v>
      </c>
      <c r="AB198" s="74">
        <v>1</v>
      </c>
      <c r="AC198" s="75">
        <v>0</v>
      </c>
      <c r="AD198" s="76">
        <v>0</v>
      </c>
      <c r="AE198" s="77">
        <v>1</v>
      </c>
      <c r="AF198" s="78">
        <v>1</v>
      </c>
      <c r="AG198" s="79">
        <v>1</v>
      </c>
      <c r="AH198" s="80">
        <v>1</v>
      </c>
      <c r="AI198" s="81">
        <v>1</v>
      </c>
      <c r="AJ198" s="82">
        <v>1</v>
      </c>
      <c r="AK198" s="83">
        <v>1</v>
      </c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E198" s="19">
        <f t="shared" si="21"/>
        <v>17</v>
      </c>
      <c r="DF198" s="19" t="str">
        <f t="shared" si="22"/>
        <v/>
      </c>
    </row>
    <row r="199" spans="1:110" x14ac:dyDescent="0.3">
      <c r="A199" s="19"/>
      <c r="B199" s="6">
        <f t="shared" si="19"/>
        <v>10</v>
      </c>
      <c r="C199" s="6"/>
      <c r="D199" s="6"/>
      <c r="E199" s="6">
        <f t="shared" si="20"/>
        <v>19</v>
      </c>
      <c r="F199" s="6" t="str">
        <f t="shared" si="23"/>
        <v>PH11.9</v>
      </c>
      <c r="G199" s="6" t="s">
        <v>280</v>
      </c>
      <c r="H199" s="6">
        <v>9</v>
      </c>
      <c r="I199" s="3" t="s">
        <v>145</v>
      </c>
      <c r="J199" s="56">
        <v>1</v>
      </c>
      <c r="K199" s="57">
        <v>0</v>
      </c>
      <c r="L199" s="58">
        <v>1</v>
      </c>
      <c r="M199" s="59">
        <v>0</v>
      </c>
      <c r="N199" s="60">
        <v>0</v>
      </c>
      <c r="O199" s="61">
        <v>0</v>
      </c>
      <c r="P199" s="62">
        <v>0</v>
      </c>
      <c r="Q199" s="63">
        <v>0</v>
      </c>
      <c r="R199" s="64">
        <v>0</v>
      </c>
      <c r="S199" s="65">
        <v>0</v>
      </c>
      <c r="T199" s="66">
        <v>0</v>
      </c>
      <c r="U199" s="67">
        <v>1</v>
      </c>
      <c r="V199" s="68">
        <v>0</v>
      </c>
      <c r="W199" s="69">
        <v>1</v>
      </c>
      <c r="X199" s="70">
        <v>0</v>
      </c>
      <c r="Y199" s="71">
        <v>1</v>
      </c>
      <c r="Z199" s="72">
        <v>0</v>
      </c>
      <c r="AA199" s="73">
        <v>0</v>
      </c>
      <c r="AB199" s="74">
        <v>0</v>
      </c>
      <c r="AC199" s="75">
        <v>0</v>
      </c>
      <c r="AD199" s="76">
        <v>0</v>
      </c>
      <c r="AE199" s="77">
        <v>1</v>
      </c>
      <c r="AF199" s="78">
        <v>0</v>
      </c>
      <c r="AG199" s="79">
        <v>1</v>
      </c>
      <c r="AH199" s="80">
        <v>1</v>
      </c>
      <c r="AI199" s="81">
        <v>1</v>
      </c>
      <c r="AJ199" s="82">
        <v>0</v>
      </c>
      <c r="AK199" s="83">
        <v>1</v>
      </c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E199" s="19">
        <f t="shared" si="21"/>
        <v>10</v>
      </c>
      <c r="DF199" s="19" t="str">
        <f t="shared" si="22"/>
        <v/>
      </c>
    </row>
    <row r="200" spans="1:110" x14ac:dyDescent="0.3">
      <c r="A200" s="19"/>
      <c r="B200" s="6">
        <f t="shared" si="19"/>
        <v>11</v>
      </c>
      <c r="C200" s="6"/>
      <c r="D200" s="6"/>
      <c r="E200" s="6">
        <f t="shared" si="20"/>
        <v>18</v>
      </c>
      <c r="F200" s="6" t="str">
        <f t="shared" si="23"/>
        <v>PH11.10</v>
      </c>
      <c r="G200" s="6" t="s">
        <v>280</v>
      </c>
      <c r="H200" s="6">
        <v>10</v>
      </c>
      <c r="I200" s="3" t="str">
        <f>"Beagle location "&amp;INDEX(BeagleStationLocations,(MID(G200,3,2)),1)</f>
        <v>Beagle location Hobart Town</v>
      </c>
      <c r="J200" s="56">
        <v>1</v>
      </c>
      <c r="K200" s="57">
        <v>1</v>
      </c>
      <c r="L200" s="58">
        <v>1</v>
      </c>
      <c r="M200" s="59">
        <v>1</v>
      </c>
      <c r="N200" s="60">
        <v>0</v>
      </c>
      <c r="O200" s="61">
        <v>0</v>
      </c>
      <c r="P200" s="62">
        <v>0</v>
      </c>
      <c r="Q200" s="63">
        <v>0</v>
      </c>
      <c r="R200" s="64">
        <v>0</v>
      </c>
      <c r="S200" s="65">
        <v>1</v>
      </c>
      <c r="T200" s="66">
        <v>0</v>
      </c>
      <c r="U200" s="67">
        <v>0</v>
      </c>
      <c r="V200" s="68">
        <v>0</v>
      </c>
      <c r="W200" s="69">
        <v>0</v>
      </c>
      <c r="X200" s="70">
        <v>1</v>
      </c>
      <c r="Y200" s="71">
        <v>1</v>
      </c>
      <c r="Z200" s="72">
        <v>0</v>
      </c>
      <c r="AA200" s="73">
        <v>0</v>
      </c>
      <c r="AB200" s="74">
        <v>0</v>
      </c>
      <c r="AC200" s="75">
        <v>0</v>
      </c>
      <c r="AD200" s="76">
        <v>1</v>
      </c>
      <c r="AE200" s="77">
        <v>0</v>
      </c>
      <c r="AF200" s="78">
        <v>1</v>
      </c>
      <c r="AG200" s="79">
        <v>0</v>
      </c>
      <c r="AH200" s="80">
        <v>0</v>
      </c>
      <c r="AI200" s="81">
        <v>1</v>
      </c>
      <c r="AJ200" s="82">
        <v>0</v>
      </c>
      <c r="AK200" s="83">
        <v>1</v>
      </c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E200" s="19">
        <f t="shared" si="21"/>
        <v>11</v>
      </c>
      <c r="DF200" s="19" t="str">
        <f t="shared" si="22"/>
        <v/>
      </c>
    </row>
    <row r="201" spans="1:110" x14ac:dyDescent="0.3">
      <c r="A201" s="19"/>
      <c r="B201" s="6">
        <f t="shared" si="19"/>
        <v>0</v>
      </c>
      <c r="C201" s="6"/>
      <c r="D201" s="6"/>
      <c r="E201" s="6">
        <f t="shared" si="20"/>
        <v>29</v>
      </c>
      <c r="F201" s="6" t="str">
        <f t="shared" si="23"/>
        <v/>
      </c>
      <c r="G201" s="6"/>
      <c r="H201" s="6"/>
      <c r="I201" s="3" t="s">
        <v>154</v>
      </c>
      <c r="J201" s="56"/>
      <c r="K201" s="57"/>
      <c r="L201" s="58"/>
      <c r="M201" s="59"/>
      <c r="N201" s="60"/>
      <c r="O201" s="61"/>
      <c r="P201" s="62"/>
      <c r="Q201" s="63"/>
      <c r="R201" s="64"/>
      <c r="S201" s="65"/>
      <c r="T201" s="66"/>
      <c r="U201" s="67"/>
      <c r="V201" s="68"/>
      <c r="W201" s="69"/>
      <c r="X201" s="70"/>
      <c r="Y201" s="71"/>
      <c r="Z201" s="72"/>
      <c r="AA201" s="73"/>
      <c r="AB201" s="74"/>
      <c r="AC201" s="75"/>
      <c r="AD201" s="76"/>
      <c r="AE201" s="77"/>
      <c r="AF201" s="78"/>
      <c r="AG201" s="79"/>
      <c r="AH201" s="80"/>
      <c r="AI201" s="81"/>
      <c r="AJ201" s="82"/>
      <c r="AK201" s="83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E201" s="19">
        <f t="shared" si="21"/>
        <v>0</v>
      </c>
      <c r="DF201" s="19" t="str">
        <f t="shared" si="22"/>
        <v/>
      </c>
    </row>
    <row r="202" spans="1:110" x14ac:dyDescent="0.3">
      <c r="A202" s="19"/>
      <c r="B202" s="6">
        <f t="shared" si="19"/>
        <v>8</v>
      </c>
      <c r="C202" s="6"/>
      <c r="D202" s="6"/>
      <c r="E202" s="6">
        <f t="shared" si="20"/>
        <v>21</v>
      </c>
      <c r="F202" s="6" t="str">
        <f t="shared" si="23"/>
        <v>PH12.1</v>
      </c>
      <c r="G202" s="6" t="s">
        <v>281</v>
      </c>
      <c r="H202" s="6">
        <v>1</v>
      </c>
      <c r="I202" s="3" t="s">
        <v>156</v>
      </c>
      <c r="J202" s="56">
        <v>1</v>
      </c>
      <c r="K202" s="57">
        <v>1</v>
      </c>
      <c r="L202" s="58">
        <v>1</v>
      </c>
      <c r="M202" s="59">
        <v>0</v>
      </c>
      <c r="N202" s="60">
        <v>0</v>
      </c>
      <c r="O202" s="61">
        <v>0</v>
      </c>
      <c r="P202" s="62">
        <v>0</v>
      </c>
      <c r="Q202" s="63">
        <v>0</v>
      </c>
      <c r="R202" s="64">
        <v>0</v>
      </c>
      <c r="S202" s="65">
        <v>1</v>
      </c>
      <c r="T202" s="66">
        <v>0</v>
      </c>
      <c r="U202" s="67">
        <v>0</v>
      </c>
      <c r="V202" s="68">
        <v>0</v>
      </c>
      <c r="W202" s="69">
        <v>0</v>
      </c>
      <c r="X202" s="70">
        <v>1</v>
      </c>
      <c r="Y202" s="71">
        <v>1</v>
      </c>
      <c r="Z202" s="72">
        <v>0</v>
      </c>
      <c r="AA202" s="73">
        <v>0</v>
      </c>
      <c r="AB202" s="74">
        <v>0</v>
      </c>
      <c r="AC202" s="75">
        <v>0</v>
      </c>
      <c r="AD202" s="76">
        <v>0</v>
      </c>
      <c r="AE202" s="77">
        <v>0</v>
      </c>
      <c r="AF202" s="78">
        <v>1</v>
      </c>
      <c r="AG202" s="79">
        <v>0</v>
      </c>
      <c r="AH202" s="80">
        <v>0</v>
      </c>
      <c r="AI202" s="81">
        <v>0</v>
      </c>
      <c r="AJ202" s="82">
        <v>0</v>
      </c>
      <c r="AK202" s="83">
        <v>1</v>
      </c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E202" s="19">
        <f t="shared" si="21"/>
        <v>8</v>
      </c>
      <c r="DF202" s="19" t="str">
        <f t="shared" si="22"/>
        <v/>
      </c>
    </row>
    <row r="203" spans="1:110" x14ac:dyDescent="0.3">
      <c r="A203" s="19"/>
      <c r="B203" s="6">
        <f t="shared" si="19"/>
        <v>7</v>
      </c>
      <c r="C203" s="6"/>
      <c r="D203" s="6"/>
      <c r="E203" s="6">
        <f t="shared" si="20"/>
        <v>22</v>
      </c>
      <c r="F203" s="6" t="str">
        <f t="shared" si="23"/>
        <v>PH12.2</v>
      </c>
      <c r="G203" s="6" t="s">
        <v>281</v>
      </c>
      <c r="H203" s="6">
        <v>2</v>
      </c>
      <c r="I203" s="3" t="s">
        <v>157</v>
      </c>
      <c r="J203" s="56">
        <v>1</v>
      </c>
      <c r="K203" s="57">
        <v>1</v>
      </c>
      <c r="L203" s="58">
        <v>1</v>
      </c>
      <c r="M203" s="59">
        <v>0</v>
      </c>
      <c r="N203" s="60">
        <v>0</v>
      </c>
      <c r="O203" s="61">
        <v>0</v>
      </c>
      <c r="P203" s="62">
        <v>0</v>
      </c>
      <c r="Q203" s="63">
        <v>0</v>
      </c>
      <c r="R203" s="64">
        <v>0</v>
      </c>
      <c r="S203" s="65">
        <v>1</v>
      </c>
      <c r="T203" s="66">
        <v>0</v>
      </c>
      <c r="U203" s="67">
        <v>0</v>
      </c>
      <c r="V203" s="68">
        <v>0</v>
      </c>
      <c r="W203" s="69">
        <v>0</v>
      </c>
      <c r="X203" s="70">
        <v>1</v>
      </c>
      <c r="Y203" s="71">
        <v>1</v>
      </c>
      <c r="Z203" s="72">
        <v>0</v>
      </c>
      <c r="AA203" s="73">
        <v>0</v>
      </c>
      <c r="AB203" s="74">
        <v>0</v>
      </c>
      <c r="AC203" s="75">
        <v>0</v>
      </c>
      <c r="AD203" s="76">
        <v>0</v>
      </c>
      <c r="AE203" s="77">
        <v>0</v>
      </c>
      <c r="AF203" s="78">
        <v>0</v>
      </c>
      <c r="AG203" s="79">
        <v>0</v>
      </c>
      <c r="AH203" s="80">
        <v>0</v>
      </c>
      <c r="AI203" s="81">
        <v>0</v>
      </c>
      <c r="AJ203" s="82">
        <v>0</v>
      </c>
      <c r="AK203" s="83">
        <v>1</v>
      </c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E203" s="19">
        <f t="shared" si="21"/>
        <v>7</v>
      </c>
      <c r="DF203" s="19" t="str">
        <f t="shared" si="22"/>
        <v/>
      </c>
    </row>
    <row r="204" spans="1:110" x14ac:dyDescent="0.3">
      <c r="A204" s="19"/>
      <c r="B204" s="6">
        <f t="shared" si="19"/>
        <v>19</v>
      </c>
      <c r="C204" s="6"/>
      <c r="D204" s="6"/>
      <c r="E204" s="6">
        <f t="shared" si="20"/>
        <v>10</v>
      </c>
      <c r="F204" s="6" t="str">
        <f t="shared" si="23"/>
        <v>PH12.3</v>
      </c>
      <c r="G204" s="6" t="s">
        <v>281</v>
      </c>
      <c r="H204" s="6">
        <v>3</v>
      </c>
      <c r="I204" s="3" t="s">
        <v>158</v>
      </c>
      <c r="J204" s="56">
        <v>1</v>
      </c>
      <c r="K204" s="57">
        <v>1</v>
      </c>
      <c r="L204" s="58">
        <v>1</v>
      </c>
      <c r="M204" s="59">
        <v>1</v>
      </c>
      <c r="N204" s="60">
        <v>0</v>
      </c>
      <c r="O204" s="61">
        <v>0</v>
      </c>
      <c r="P204" s="62">
        <v>1</v>
      </c>
      <c r="Q204" s="63">
        <v>1</v>
      </c>
      <c r="R204" s="64">
        <v>0</v>
      </c>
      <c r="S204" s="65">
        <v>1</v>
      </c>
      <c r="T204" s="66">
        <v>0</v>
      </c>
      <c r="U204" s="67">
        <v>1</v>
      </c>
      <c r="V204" s="68">
        <v>1</v>
      </c>
      <c r="W204" s="69">
        <v>1</v>
      </c>
      <c r="X204" s="70">
        <v>1</v>
      </c>
      <c r="Y204" s="71">
        <v>1</v>
      </c>
      <c r="Z204" s="72">
        <v>1</v>
      </c>
      <c r="AA204" s="73">
        <v>0</v>
      </c>
      <c r="AB204" s="74">
        <v>1</v>
      </c>
      <c r="AC204" s="75">
        <v>1</v>
      </c>
      <c r="AD204" s="76">
        <v>1</v>
      </c>
      <c r="AE204" s="77">
        <v>1</v>
      </c>
      <c r="AF204" s="78">
        <v>1</v>
      </c>
      <c r="AG204" s="79">
        <v>0</v>
      </c>
      <c r="AH204" s="80">
        <v>0</v>
      </c>
      <c r="AI204" s="81">
        <v>0</v>
      </c>
      <c r="AJ204" s="82">
        <v>0</v>
      </c>
      <c r="AK204" s="83">
        <v>1</v>
      </c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E204" s="19">
        <f t="shared" si="21"/>
        <v>19</v>
      </c>
      <c r="DF204" s="19" t="str">
        <f t="shared" si="22"/>
        <v/>
      </c>
    </row>
    <row r="205" spans="1:110" x14ac:dyDescent="0.3">
      <c r="A205" s="19"/>
      <c r="B205" s="6">
        <f t="shared" si="19"/>
        <v>23</v>
      </c>
      <c r="C205" s="6"/>
      <c r="D205" s="6"/>
      <c r="E205" s="6">
        <f t="shared" si="20"/>
        <v>6</v>
      </c>
      <c r="F205" s="6" t="str">
        <f t="shared" si="23"/>
        <v>PH12.4</v>
      </c>
      <c r="G205" s="6" t="s">
        <v>281</v>
      </c>
      <c r="H205" s="6">
        <v>4</v>
      </c>
      <c r="I205" s="3" t="s">
        <v>159</v>
      </c>
      <c r="J205" s="56">
        <v>1</v>
      </c>
      <c r="K205" s="57">
        <v>1</v>
      </c>
      <c r="L205" s="58">
        <v>1</v>
      </c>
      <c r="M205" s="59">
        <v>1</v>
      </c>
      <c r="N205" s="60">
        <v>1</v>
      </c>
      <c r="O205" s="61">
        <v>1</v>
      </c>
      <c r="P205" s="62">
        <v>1</v>
      </c>
      <c r="Q205" s="63">
        <v>1</v>
      </c>
      <c r="R205" s="64">
        <v>0</v>
      </c>
      <c r="S205" s="65">
        <v>1</v>
      </c>
      <c r="T205" s="66">
        <v>0</v>
      </c>
      <c r="U205" s="67">
        <v>1</v>
      </c>
      <c r="V205" s="68">
        <v>1</v>
      </c>
      <c r="W205" s="69">
        <v>1</v>
      </c>
      <c r="X205" s="70">
        <v>1</v>
      </c>
      <c r="Y205" s="71">
        <v>1</v>
      </c>
      <c r="Z205" s="72">
        <v>1</v>
      </c>
      <c r="AA205" s="73">
        <v>0</v>
      </c>
      <c r="AB205" s="74">
        <v>1</v>
      </c>
      <c r="AC205" s="75">
        <v>1</v>
      </c>
      <c r="AD205" s="76">
        <v>0</v>
      </c>
      <c r="AE205" s="77">
        <v>1</v>
      </c>
      <c r="AF205" s="78">
        <v>1</v>
      </c>
      <c r="AG205" s="79">
        <v>0</v>
      </c>
      <c r="AH205" s="80">
        <v>1</v>
      </c>
      <c r="AI205" s="81">
        <v>1</v>
      </c>
      <c r="AJ205" s="82">
        <v>1</v>
      </c>
      <c r="AK205" s="83">
        <v>1</v>
      </c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E205" s="19">
        <f t="shared" si="21"/>
        <v>23</v>
      </c>
      <c r="DF205" s="19" t="str">
        <f t="shared" si="22"/>
        <v/>
      </c>
    </row>
    <row r="206" spans="1:110" x14ac:dyDescent="0.3">
      <c r="A206" s="19"/>
      <c r="B206" s="6">
        <f t="shared" si="19"/>
        <v>19</v>
      </c>
      <c r="C206" s="6"/>
      <c r="D206" s="6"/>
      <c r="E206" s="6">
        <f t="shared" si="20"/>
        <v>10</v>
      </c>
      <c r="F206" s="6" t="str">
        <f t="shared" si="23"/>
        <v>PH12.5</v>
      </c>
      <c r="G206" s="6" t="s">
        <v>281</v>
      </c>
      <c r="H206" s="6">
        <v>5</v>
      </c>
      <c r="I206" s="3" t="s">
        <v>70</v>
      </c>
      <c r="J206" s="56">
        <v>1</v>
      </c>
      <c r="K206" s="57">
        <v>1</v>
      </c>
      <c r="L206" s="58">
        <v>1</v>
      </c>
      <c r="M206" s="59">
        <v>1</v>
      </c>
      <c r="N206" s="60">
        <v>1</v>
      </c>
      <c r="O206" s="61">
        <v>0</v>
      </c>
      <c r="P206" s="62">
        <v>0</v>
      </c>
      <c r="Q206" s="63">
        <v>0</v>
      </c>
      <c r="R206" s="64">
        <v>0</v>
      </c>
      <c r="S206" s="65">
        <v>1</v>
      </c>
      <c r="T206" s="66">
        <v>0</v>
      </c>
      <c r="U206" s="67">
        <v>1</v>
      </c>
      <c r="V206" s="68">
        <v>1</v>
      </c>
      <c r="W206" s="69">
        <v>1</v>
      </c>
      <c r="X206" s="70">
        <v>1</v>
      </c>
      <c r="Y206" s="71">
        <v>1</v>
      </c>
      <c r="Z206" s="72">
        <v>0</v>
      </c>
      <c r="AA206" s="73">
        <v>0</v>
      </c>
      <c r="AB206" s="74">
        <v>1</v>
      </c>
      <c r="AC206" s="75">
        <v>0</v>
      </c>
      <c r="AD206" s="76">
        <v>1</v>
      </c>
      <c r="AE206" s="77">
        <v>1</v>
      </c>
      <c r="AF206" s="78">
        <v>1</v>
      </c>
      <c r="AG206" s="79">
        <v>1</v>
      </c>
      <c r="AH206" s="80">
        <v>1</v>
      </c>
      <c r="AI206" s="81">
        <v>1</v>
      </c>
      <c r="AJ206" s="82">
        <v>0</v>
      </c>
      <c r="AK206" s="83">
        <v>1</v>
      </c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E206" s="19">
        <f t="shared" si="21"/>
        <v>19</v>
      </c>
      <c r="DF206" s="19" t="str">
        <f t="shared" si="22"/>
        <v/>
      </c>
    </row>
    <row r="207" spans="1:110" x14ac:dyDescent="0.3">
      <c r="A207" s="19"/>
      <c r="B207" s="6">
        <f t="shared" si="19"/>
        <v>25</v>
      </c>
      <c r="C207" s="6"/>
      <c r="D207" s="6"/>
      <c r="E207" s="6">
        <f t="shared" si="20"/>
        <v>4</v>
      </c>
      <c r="F207" s="6" t="str">
        <f t="shared" si="23"/>
        <v>PH12.6</v>
      </c>
      <c r="G207" s="6" t="s">
        <v>281</v>
      </c>
      <c r="H207" s="6">
        <v>6</v>
      </c>
      <c r="I207" s="3" t="s">
        <v>160</v>
      </c>
      <c r="J207" s="56">
        <v>1</v>
      </c>
      <c r="K207" s="57">
        <v>1</v>
      </c>
      <c r="L207" s="58">
        <v>1</v>
      </c>
      <c r="M207" s="59">
        <v>1</v>
      </c>
      <c r="N207" s="60">
        <v>1</v>
      </c>
      <c r="O207" s="61">
        <v>0</v>
      </c>
      <c r="P207" s="62">
        <v>1</v>
      </c>
      <c r="Q207" s="63">
        <v>1</v>
      </c>
      <c r="R207" s="64">
        <v>1</v>
      </c>
      <c r="S207" s="65">
        <v>0</v>
      </c>
      <c r="T207" s="66">
        <v>1</v>
      </c>
      <c r="U207" s="67">
        <v>1</v>
      </c>
      <c r="V207" s="68">
        <v>1</v>
      </c>
      <c r="W207" s="69">
        <v>1</v>
      </c>
      <c r="X207" s="70">
        <v>1</v>
      </c>
      <c r="Y207" s="71">
        <v>1</v>
      </c>
      <c r="Z207" s="72">
        <v>1</v>
      </c>
      <c r="AA207" s="73">
        <v>0</v>
      </c>
      <c r="AB207" s="74">
        <v>1</v>
      </c>
      <c r="AC207" s="75">
        <v>1</v>
      </c>
      <c r="AD207" s="76">
        <v>1</v>
      </c>
      <c r="AE207" s="77">
        <v>1</v>
      </c>
      <c r="AF207" s="78">
        <v>1</v>
      </c>
      <c r="AG207" s="79">
        <v>1</v>
      </c>
      <c r="AH207" s="80">
        <v>1</v>
      </c>
      <c r="AI207" s="81">
        <v>1</v>
      </c>
      <c r="AJ207" s="82">
        <v>1</v>
      </c>
      <c r="AK207" s="83">
        <v>1</v>
      </c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E207" s="19">
        <f t="shared" si="21"/>
        <v>25</v>
      </c>
      <c r="DF207" s="19" t="str">
        <f t="shared" si="22"/>
        <v/>
      </c>
    </row>
    <row r="208" spans="1:110" x14ac:dyDescent="0.3">
      <c r="A208" s="19"/>
      <c r="B208" s="6">
        <f t="shared" si="19"/>
        <v>13</v>
      </c>
      <c r="C208" s="6"/>
      <c r="D208" s="6"/>
      <c r="E208" s="6">
        <f t="shared" si="20"/>
        <v>16</v>
      </c>
      <c r="F208" s="6" t="str">
        <f t="shared" si="23"/>
        <v>PH12.7</v>
      </c>
      <c r="G208" s="6" t="s">
        <v>281</v>
      </c>
      <c r="H208" s="6">
        <v>7</v>
      </c>
      <c r="I208" s="3" t="str">
        <f>"Station Longitude "&amp;INDEX(BeagleStationLocations,(MID(G208,3,2)),29)</f>
        <v>Station Longitude 0 7' 22.8" W or -0.123</v>
      </c>
      <c r="J208" s="56">
        <v>1</v>
      </c>
      <c r="K208" s="57">
        <v>1</v>
      </c>
      <c r="L208" s="58">
        <v>1</v>
      </c>
      <c r="M208" s="59">
        <v>1</v>
      </c>
      <c r="N208" s="60">
        <v>0</v>
      </c>
      <c r="O208" s="61">
        <v>0</v>
      </c>
      <c r="P208" s="62">
        <v>0</v>
      </c>
      <c r="Q208" s="63">
        <v>0</v>
      </c>
      <c r="R208" s="64">
        <v>0</v>
      </c>
      <c r="S208" s="65">
        <v>0</v>
      </c>
      <c r="T208" s="66">
        <v>0</v>
      </c>
      <c r="U208" s="67">
        <v>1</v>
      </c>
      <c r="V208" s="68">
        <v>1</v>
      </c>
      <c r="W208" s="69">
        <v>1</v>
      </c>
      <c r="X208" s="70">
        <v>1</v>
      </c>
      <c r="Y208" s="71">
        <v>0</v>
      </c>
      <c r="Z208" s="72">
        <v>0</v>
      </c>
      <c r="AA208" s="73">
        <v>0</v>
      </c>
      <c r="AB208" s="74">
        <v>1</v>
      </c>
      <c r="AC208" s="75">
        <v>0</v>
      </c>
      <c r="AD208" s="76">
        <v>0</v>
      </c>
      <c r="AE208" s="77">
        <v>1</v>
      </c>
      <c r="AF208" s="78">
        <v>1</v>
      </c>
      <c r="AG208" s="79">
        <v>0</v>
      </c>
      <c r="AH208" s="80">
        <v>0</v>
      </c>
      <c r="AI208" s="81">
        <v>1</v>
      </c>
      <c r="AJ208" s="82">
        <v>0</v>
      </c>
      <c r="AK208" s="83">
        <v>1</v>
      </c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E208" s="19">
        <f t="shared" si="21"/>
        <v>13</v>
      </c>
      <c r="DF208" s="19" t="str">
        <f t="shared" si="22"/>
        <v/>
      </c>
    </row>
    <row r="209" spans="1:110" x14ac:dyDescent="0.3">
      <c r="A209" s="19"/>
      <c r="B209" s="6">
        <f t="shared" si="19"/>
        <v>7</v>
      </c>
      <c r="C209" s="6"/>
      <c r="D209" s="6"/>
      <c r="E209" s="6">
        <f t="shared" si="20"/>
        <v>22</v>
      </c>
      <c r="F209" s="6" t="str">
        <f t="shared" si="23"/>
        <v>PH12.8</v>
      </c>
      <c r="G209" s="6" t="s">
        <v>281</v>
      </c>
      <c r="H209" s="6">
        <v>8</v>
      </c>
      <c r="I209" s="3" t="s">
        <v>161</v>
      </c>
      <c r="J209" s="56">
        <v>1</v>
      </c>
      <c r="K209" s="57">
        <v>0</v>
      </c>
      <c r="L209" s="58">
        <v>1</v>
      </c>
      <c r="M209" s="59">
        <v>0</v>
      </c>
      <c r="N209" s="60">
        <v>0</v>
      </c>
      <c r="O209" s="61">
        <v>0</v>
      </c>
      <c r="P209" s="62">
        <v>1</v>
      </c>
      <c r="Q209" s="63">
        <v>0</v>
      </c>
      <c r="R209" s="64">
        <v>0</v>
      </c>
      <c r="S209" s="65">
        <v>0</v>
      </c>
      <c r="T209" s="66">
        <v>0</v>
      </c>
      <c r="U209" s="67">
        <v>0</v>
      </c>
      <c r="V209" s="68">
        <v>0</v>
      </c>
      <c r="W209" s="69">
        <v>1</v>
      </c>
      <c r="X209" s="70">
        <v>0</v>
      </c>
      <c r="Y209" s="71">
        <v>1</v>
      </c>
      <c r="Z209" s="72">
        <v>0</v>
      </c>
      <c r="AA209" s="73">
        <v>0</v>
      </c>
      <c r="AB209" s="74">
        <v>0</v>
      </c>
      <c r="AC209" s="75">
        <v>0</v>
      </c>
      <c r="AD209" s="76">
        <v>0</v>
      </c>
      <c r="AE209" s="77">
        <v>1</v>
      </c>
      <c r="AF209" s="78">
        <v>0</v>
      </c>
      <c r="AG209" s="79">
        <v>0</v>
      </c>
      <c r="AH209" s="80">
        <v>1</v>
      </c>
      <c r="AI209" s="81">
        <v>0</v>
      </c>
      <c r="AJ209" s="82">
        <v>0</v>
      </c>
      <c r="AK209" s="83">
        <v>0</v>
      </c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E209" s="19">
        <f t="shared" si="21"/>
        <v>7</v>
      </c>
      <c r="DF209" s="19" t="str">
        <f t="shared" si="22"/>
        <v/>
      </c>
    </row>
    <row r="210" spans="1:110" x14ac:dyDescent="0.3">
      <c r="A210" s="19"/>
      <c r="B210" s="6">
        <f t="shared" si="19"/>
        <v>23</v>
      </c>
      <c r="C210" s="6"/>
      <c r="D210" s="6"/>
      <c r="E210" s="6">
        <f t="shared" si="20"/>
        <v>6</v>
      </c>
      <c r="F210" s="6" t="str">
        <f t="shared" si="23"/>
        <v>PH12.9</v>
      </c>
      <c r="G210" s="6" t="s">
        <v>281</v>
      </c>
      <c r="H210" s="6">
        <v>9</v>
      </c>
      <c r="I210" s="3" t="s">
        <v>162</v>
      </c>
      <c r="J210" s="56">
        <v>1</v>
      </c>
      <c r="K210" s="57">
        <v>1</v>
      </c>
      <c r="L210" s="58">
        <v>1</v>
      </c>
      <c r="M210" s="59">
        <v>1</v>
      </c>
      <c r="N210" s="60">
        <v>1</v>
      </c>
      <c r="O210" s="61">
        <v>1</v>
      </c>
      <c r="P210" s="62">
        <v>1</v>
      </c>
      <c r="Q210" s="63">
        <v>1</v>
      </c>
      <c r="R210" s="64">
        <v>0</v>
      </c>
      <c r="S210" s="65">
        <v>1</v>
      </c>
      <c r="T210" s="66">
        <v>0</v>
      </c>
      <c r="U210" s="67">
        <v>1</v>
      </c>
      <c r="V210" s="68">
        <v>1</v>
      </c>
      <c r="W210" s="69">
        <v>1</v>
      </c>
      <c r="X210" s="70">
        <v>1</v>
      </c>
      <c r="Y210" s="71">
        <v>1</v>
      </c>
      <c r="Z210" s="72">
        <v>0</v>
      </c>
      <c r="AA210" s="73">
        <v>1</v>
      </c>
      <c r="AB210" s="74">
        <v>1</v>
      </c>
      <c r="AC210" s="75">
        <v>1</v>
      </c>
      <c r="AD210" s="76">
        <v>1</v>
      </c>
      <c r="AE210" s="77">
        <v>1</v>
      </c>
      <c r="AF210" s="78">
        <v>1</v>
      </c>
      <c r="AG210" s="79">
        <v>0</v>
      </c>
      <c r="AH210" s="80">
        <v>1</v>
      </c>
      <c r="AI210" s="81">
        <v>1</v>
      </c>
      <c r="AJ210" s="82">
        <v>0</v>
      </c>
      <c r="AK210" s="83">
        <v>1</v>
      </c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E210" s="19">
        <f t="shared" si="21"/>
        <v>23</v>
      </c>
      <c r="DF210" s="19" t="str">
        <f t="shared" si="22"/>
        <v/>
      </c>
    </row>
    <row r="211" spans="1:110" x14ac:dyDescent="0.3">
      <c r="A211" s="19"/>
      <c r="B211" s="6">
        <f t="shared" si="19"/>
        <v>16</v>
      </c>
      <c r="C211" s="6"/>
      <c r="D211" s="6"/>
      <c r="E211" s="6">
        <f t="shared" si="20"/>
        <v>13</v>
      </c>
      <c r="F211" s="6" t="str">
        <f t="shared" si="23"/>
        <v>PH12.10</v>
      </c>
      <c r="G211" s="6" t="s">
        <v>281</v>
      </c>
      <c r="H211" s="6">
        <v>10</v>
      </c>
      <c r="I211" s="3" t="s">
        <v>163</v>
      </c>
      <c r="J211" s="56">
        <v>1</v>
      </c>
      <c r="K211" s="57">
        <v>1</v>
      </c>
      <c r="L211" s="58">
        <v>1</v>
      </c>
      <c r="M211" s="59">
        <v>1</v>
      </c>
      <c r="N211" s="60">
        <v>0</v>
      </c>
      <c r="O211" s="61">
        <v>0</v>
      </c>
      <c r="P211" s="62">
        <v>1</v>
      </c>
      <c r="Q211" s="63">
        <v>0</v>
      </c>
      <c r="R211" s="64">
        <v>0</v>
      </c>
      <c r="S211" s="65">
        <v>1</v>
      </c>
      <c r="T211" s="66">
        <v>0</v>
      </c>
      <c r="U211" s="67">
        <v>1</v>
      </c>
      <c r="V211" s="68">
        <v>1</v>
      </c>
      <c r="W211" s="69">
        <v>1</v>
      </c>
      <c r="X211" s="70">
        <v>1</v>
      </c>
      <c r="Y211" s="71">
        <v>1</v>
      </c>
      <c r="Z211" s="72">
        <v>0</v>
      </c>
      <c r="AA211" s="73">
        <v>0</v>
      </c>
      <c r="AB211" s="74">
        <v>1</v>
      </c>
      <c r="AC211" s="75">
        <v>1</v>
      </c>
      <c r="AD211" s="76">
        <v>0</v>
      </c>
      <c r="AE211" s="77">
        <v>1</v>
      </c>
      <c r="AF211" s="78">
        <v>0</v>
      </c>
      <c r="AG211" s="79">
        <v>0</v>
      </c>
      <c r="AH211" s="80">
        <v>1</v>
      </c>
      <c r="AI211" s="81">
        <v>0</v>
      </c>
      <c r="AJ211" s="82">
        <v>0</v>
      </c>
      <c r="AK211" s="83">
        <v>1</v>
      </c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E211" s="19">
        <f t="shared" si="21"/>
        <v>16</v>
      </c>
      <c r="DF211" s="19" t="str">
        <f t="shared" si="22"/>
        <v/>
      </c>
    </row>
    <row r="212" spans="1:110" x14ac:dyDescent="0.3">
      <c r="A212" s="19"/>
      <c r="B212" s="6">
        <f t="shared" si="19"/>
        <v>21</v>
      </c>
      <c r="C212" s="6"/>
      <c r="D212" s="6"/>
      <c r="E212" s="6">
        <f t="shared" si="20"/>
        <v>8</v>
      </c>
      <c r="F212" s="6" t="str">
        <f t="shared" si="23"/>
        <v>PH12.11</v>
      </c>
      <c r="G212" s="6" t="s">
        <v>281</v>
      </c>
      <c r="H212" s="6">
        <v>11</v>
      </c>
      <c r="I212" s="3" t="s">
        <v>164</v>
      </c>
      <c r="J212" s="56">
        <v>1</v>
      </c>
      <c r="K212" s="57">
        <v>1</v>
      </c>
      <c r="L212" s="58">
        <v>1</v>
      </c>
      <c r="M212" s="59">
        <v>1</v>
      </c>
      <c r="N212" s="60">
        <v>0</v>
      </c>
      <c r="O212" s="61">
        <v>1</v>
      </c>
      <c r="P212" s="62">
        <v>1</v>
      </c>
      <c r="Q212" s="63">
        <v>1</v>
      </c>
      <c r="R212" s="64">
        <v>0</v>
      </c>
      <c r="S212" s="65">
        <v>1</v>
      </c>
      <c r="T212" s="66">
        <v>0</v>
      </c>
      <c r="U212" s="67">
        <v>1</v>
      </c>
      <c r="V212" s="68">
        <v>1</v>
      </c>
      <c r="W212" s="69">
        <v>1</v>
      </c>
      <c r="X212" s="70">
        <v>1</v>
      </c>
      <c r="Y212" s="71">
        <v>1</v>
      </c>
      <c r="Z212" s="72">
        <v>0</v>
      </c>
      <c r="AA212" s="73">
        <v>1</v>
      </c>
      <c r="AB212" s="74">
        <v>1</v>
      </c>
      <c r="AC212" s="75">
        <v>1</v>
      </c>
      <c r="AD212" s="76">
        <v>1</v>
      </c>
      <c r="AE212" s="77">
        <v>0</v>
      </c>
      <c r="AF212" s="78">
        <v>1</v>
      </c>
      <c r="AG212" s="79">
        <v>0</v>
      </c>
      <c r="AH212" s="80">
        <v>1</v>
      </c>
      <c r="AI212" s="81">
        <v>1</v>
      </c>
      <c r="AJ212" s="82">
        <v>0</v>
      </c>
      <c r="AK212" s="83">
        <v>1</v>
      </c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E212" s="19">
        <f t="shared" si="21"/>
        <v>21</v>
      </c>
      <c r="DF212" s="19" t="str">
        <f t="shared" si="22"/>
        <v/>
      </c>
    </row>
    <row r="213" spans="1:110" x14ac:dyDescent="0.3">
      <c r="A213" s="19"/>
      <c r="B213" s="6">
        <f t="shared" si="19"/>
        <v>11</v>
      </c>
      <c r="C213" s="6"/>
      <c r="D213" s="6"/>
      <c r="E213" s="6">
        <f t="shared" si="20"/>
        <v>18</v>
      </c>
      <c r="F213" s="6" t="str">
        <f t="shared" si="23"/>
        <v>PH12.12</v>
      </c>
      <c r="G213" s="6" t="s">
        <v>281</v>
      </c>
      <c r="H213" s="6">
        <v>12</v>
      </c>
      <c r="I213" s="3" t="s">
        <v>165</v>
      </c>
      <c r="J213" s="56">
        <v>1</v>
      </c>
      <c r="K213" s="57">
        <v>1</v>
      </c>
      <c r="L213" s="58">
        <v>1</v>
      </c>
      <c r="M213" s="59">
        <v>0</v>
      </c>
      <c r="N213" s="60">
        <v>0</v>
      </c>
      <c r="O213" s="61">
        <v>0</v>
      </c>
      <c r="P213" s="62">
        <v>1</v>
      </c>
      <c r="Q213" s="63">
        <v>1</v>
      </c>
      <c r="R213" s="64">
        <v>0</v>
      </c>
      <c r="S213" s="65">
        <v>1</v>
      </c>
      <c r="T213" s="66">
        <v>0</v>
      </c>
      <c r="U213" s="67">
        <v>0</v>
      </c>
      <c r="V213" s="68">
        <v>1</v>
      </c>
      <c r="W213" s="69">
        <v>0</v>
      </c>
      <c r="X213" s="70">
        <v>0</v>
      </c>
      <c r="Y213" s="71">
        <v>1</v>
      </c>
      <c r="Z213" s="72">
        <v>0</v>
      </c>
      <c r="AA213" s="73">
        <v>0</v>
      </c>
      <c r="AB213" s="74">
        <v>0</v>
      </c>
      <c r="AC213" s="75">
        <v>1</v>
      </c>
      <c r="AD213" s="76">
        <v>0</v>
      </c>
      <c r="AE213" s="77">
        <v>0</v>
      </c>
      <c r="AF213" s="78">
        <v>0</v>
      </c>
      <c r="AG213" s="79">
        <v>0</v>
      </c>
      <c r="AH213" s="80">
        <v>1</v>
      </c>
      <c r="AI213" s="81">
        <v>1</v>
      </c>
      <c r="AJ213" s="82">
        <v>0</v>
      </c>
      <c r="AK213" s="83">
        <v>0</v>
      </c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E213" s="19">
        <f t="shared" si="21"/>
        <v>11</v>
      </c>
      <c r="DF213" s="19" t="str">
        <f t="shared" si="22"/>
        <v/>
      </c>
    </row>
    <row r="214" spans="1:110" x14ac:dyDescent="0.3">
      <c r="A214" s="19"/>
      <c r="B214" s="6">
        <f t="shared" si="19"/>
        <v>25</v>
      </c>
      <c r="C214" s="6"/>
      <c r="D214" s="6"/>
      <c r="E214" s="6">
        <f t="shared" si="20"/>
        <v>4</v>
      </c>
      <c r="F214" s="6" t="str">
        <f t="shared" si="23"/>
        <v>PH12.13</v>
      </c>
      <c r="G214" s="6" t="s">
        <v>281</v>
      </c>
      <c r="H214" s="6">
        <v>13</v>
      </c>
      <c r="I214" s="3" t="s">
        <v>166</v>
      </c>
      <c r="J214" s="56">
        <v>1</v>
      </c>
      <c r="K214" s="57">
        <v>1</v>
      </c>
      <c r="L214" s="58">
        <v>1</v>
      </c>
      <c r="M214" s="59">
        <v>1</v>
      </c>
      <c r="N214" s="60">
        <v>1</v>
      </c>
      <c r="O214" s="61">
        <v>1</v>
      </c>
      <c r="P214" s="62">
        <v>1</v>
      </c>
      <c r="Q214" s="63">
        <v>1</v>
      </c>
      <c r="R214" s="64">
        <v>1</v>
      </c>
      <c r="S214" s="65">
        <v>1</v>
      </c>
      <c r="T214" s="66">
        <v>0</v>
      </c>
      <c r="U214" s="67">
        <v>1</v>
      </c>
      <c r="V214" s="68">
        <v>1</v>
      </c>
      <c r="W214" s="69">
        <v>1</v>
      </c>
      <c r="X214" s="70">
        <v>1</v>
      </c>
      <c r="Y214" s="71">
        <v>1</v>
      </c>
      <c r="Z214" s="72">
        <v>1</v>
      </c>
      <c r="AA214" s="73">
        <v>1</v>
      </c>
      <c r="AB214" s="74">
        <v>1</v>
      </c>
      <c r="AC214" s="75">
        <v>1</v>
      </c>
      <c r="AD214" s="76">
        <v>1</v>
      </c>
      <c r="AE214" s="77">
        <v>1</v>
      </c>
      <c r="AF214" s="78">
        <v>1</v>
      </c>
      <c r="AG214" s="79">
        <v>0</v>
      </c>
      <c r="AH214" s="80">
        <v>1</v>
      </c>
      <c r="AI214" s="81">
        <v>1</v>
      </c>
      <c r="AJ214" s="82">
        <v>0</v>
      </c>
      <c r="AK214" s="83">
        <v>1</v>
      </c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E214" s="19">
        <f t="shared" si="21"/>
        <v>25</v>
      </c>
      <c r="DF214" s="19" t="str">
        <f t="shared" si="22"/>
        <v/>
      </c>
    </row>
    <row r="215" spans="1:110" x14ac:dyDescent="0.3">
      <c r="A215" s="19"/>
      <c r="B215" s="6">
        <f t="shared" si="19"/>
        <v>12</v>
      </c>
      <c r="C215" s="6"/>
      <c r="D215" s="6"/>
      <c r="E215" s="6">
        <f t="shared" si="20"/>
        <v>17</v>
      </c>
      <c r="F215" s="6" t="str">
        <f t="shared" si="23"/>
        <v>PH12.14</v>
      </c>
      <c r="G215" s="6" t="s">
        <v>281</v>
      </c>
      <c r="H215" s="6">
        <v>14</v>
      </c>
      <c r="I215" s="3" t="str">
        <f>"Beagle location "&amp;INDEX(BeagleStationLocations,(MID(G215,3,2)),1)</f>
        <v>Beagle location Mauritius</v>
      </c>
      <c r="J215" s="56">
        <v>1</v>
      </c>
      <c r="K215" s="57">
        <v>1</v>
      </c>
      <c r="L215" s="58">
        <v>1</v>
      </c>
      <c r="M215" s="59">
        <v>1</v>
      </c>
      <c r="N215" s="60">
        <v>0</v>
      </c>
      <c r="O215" s="61">
        <v>0</v>
      </c>
      <c r="P215" s="62">
        <v>0</v>
      </c>
      <c r="Q215" s="63">
        <v>0</v>
      </c>
      <c r="R215" s="64">
        <v>0</v>
      </c>
      <c r="S215" s="65">
        <v>1</v>
      </c>
      <c r="T215" s="66">
        <v>0</v>
      </c>
      <c r="U215" s="67">
        <v>0</v>
      </c>
      <c r="V215" s="68">
        <v>0</v>
      </c>
      <c r="W215" s="69">
        <v>0</v>
      </c>
      <c r="X215" s="70">
        <v>1</v>
      </c>
      <c r="Y215" s="71">
        <v>1</v>
      </c>
      <c r="Z215" s="72">
        <v>0</v>
      </c>
      <c r="AA215" s="73">
        <v>0</v>
      </c>
      <c r="AB215" s="74">
        <v>0</v>
      </c>
      <c r="AC215" s="75">
        <v>0</v>
      </c>
      <c r="AD215" s="76">
        <v>1</v>
      </c>
      <c r="AE215" s="77">
        <v>0</v>
      </c>
      <c r="AF215" s="78">
        <v>1</v>
      </c>
      <c r="AG215" s="79">
        <v>0</v>
      </c>
      <c r="AH215" s="80">
        <v>1</v>
      </c>
      <c r="AI215" s="81">
        <v>1</v>
      </c>
      <c r="AJ215" s="82">
        <v>0</v>
      </c>
      <c r="AK215" s="83">
        <v>1</v>
      </c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E215" s="19">
        <f t="shared" si="21"/>
        <v>12</v>
      </c>
      <c r="DF215" s="19" t="str">
        <f t="shared" si="22"/>
        <v/>
      </c>
    </row>
    <row r="216" spans="1:110" x14ac:dyDescent="0.3">
      <c r="A216" s="19"/>
      <c r="B216" s="6">
        <f t="shared" si="19"/>
        <v>0</v>
      </c>
      <c r="C216" s="6"/>
      <c r="D216" s="6"/>
      <c r="E216" s="6">
        <f t="shared" si="20"/>
        <v>29</v>
      </c>
      <c r="F216" s="6" t="str">
        <f t="shared" si="23"/>
        <v/>
      </c>
      <c r="G216" s="6"/>
      <c r="H216" s="6"/>
      <c r="I216" s="3" t="s">
        <v>167</v>
      </c>
      <c r="J216" s="56"/>
      <c r="K216" s="57"/>
      <c r="L216" s="58"/>
      <c r="M216" s="59"/>
      <c r="N216" s="60"/>
      <c r="O216" s="61"/>
      <c r="P216" s="62"/>
      <c r="Q216" s="63"/>
      <c r="R216" s="64"/>
      <c r="S216" s="65"/>
      <c r="T216" s="66"/>
      <c r="U216" s="67"/>
      <c r="V216" s="68"/>
      <c r="W216" s="69"/>
      <c r="X216" s="70"/>
      <c r="Y216" s="71"/>
      <c r="Z216" s="72"/>
      <c r="AA216" s="73"/>
      <c r="AB216" s="74"/>
      <c r="AC216" s="75"/>
      <c r="AD216" s="76"/>
      <c r="AE216" s="77"/>
      <c r="AF216" s="78"/>
      <c r="AG216" s="79"/>
      <c r="AH216" s="80"/>
      <c r="AI216" s="81"/>
      <c r="AJ216" s="82"/>
      <c r="AK216" s="83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E216" s="19">
        <f t="shared" si="21"/>
        <v>0</v>
      </c>
      <c r="DF216" s="19" t="str">
        <f t="shared" si="22"/>
        <v/>
      </c>
    </row>
    <row r="217" spans="1:110" x14ac:dyDescent="0.3">
      <c r="A217" s="19"/>
      <c r="B217" s="6">
        <f t="shared" si="19"/>
        <v>18</v>
      </c>
      <c r="C217" s="6"/>
      <c r="D217" s="6"/>
      <c r="E217" s="6">
        <f t="shared" si="20"/>
        <v>11</v>
      </c>
      <c r="F217" s="6" t="str">
        <f t="shared" si="23"/>
        <v>PH13.1</v>
      </c>
      <c r="G217" s="6" t="s">
        <v>282</v>
      </c>
      <c r="H217" s="6">
        <v>1</v>
      </c>
      <c r="I217" s="3" t="s">
        <v>168</v>
      </c>
      <c r="J217" s="56">
        <v>1</v>
      </c>
      <c r="K217" s="57">
        <v>1</v>
      </c>
      <c r="L217" s="58">
        <v>1</v>
      </c>
      <c r="M217" s="59">
        <v>1</v>
      </c>
      <c r="N217" s="60">
        <v>0</v>
      </c>
      <c r="O217" s="61">
        <v>0</v>
      </c>
      <c r="P217" s="62">
        <v>1</v>
      </c>
      <c r="Q217" s="63">
        <v>0</v>
      </c>
      <c r="R217" s="64">
        <v>0</v>
      </c>
      <c r="S217" s="65">
        <v>1</v>
      </c>
      <c r="T217" s="66">
        <v>0</v>
      </c>
      <c r="U217" s="67">
        <v>1</v>
      </c>
      <c r="V217" s="68">
        <v>1</v>
      </c>
      <c r="W217" s="69">
        <v>1</v>
      </c>
      <c r="X217" s="70">
        <v>1</v>
      </c>
      <c r="Y217" s="71">
        <v>1</v>
      </c>
      <c r="Z217" s="72">
        <v>1</v>
      </c>
      <c r="AA217" s="73">
        <v>0</v>
      </c>
      <c r="AB217" s="74">
        <v>1</v>
      </c>
      <c r="AC217" s="75">
        <v>1</v>
      </c>
      <c r="AD217" s="76">
        <v>1</v>
      </c>
      <c r="AE217" s="77">
        <v>1</v>
      </c>
      <c r="AF217" s="78">
        <v>1</v>
      </c>
      <c r="AG217" s="79">
        <v>0</v>
      </c>
      <c r="AH217" s="80">
        <v>0</v>
      </c>
      <c r="AI217" s="81">
        <v>0</v>
      </c>
      <c r="AJ217" s="82">
        <v>0</v>
      </c>
      <c r="AK217" s="83">
        <v>1</v>
      </c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E217" s="19">
        <f t="shared" si="21"/>
        <v>18</v>
      </c>
      <c r="DF217" s="19" t="str">
        <f t="shared" si="22"/>
        <v/>
      </c>
    </row>
    <row r="218" spans="1:110" x14ac:dyDescent="0.3">
      <c r="A218" s="19"/>
      <c r="B218" s="6">
        <f t="shared" si="19"/>
        <v>13</v>
      </c>
      <c r="C218" s="6"/>
      <c r="D218" s="6"/>
      <c r="E218" s="6">
        <f t="shared" si="20"/>
        <v>16</v>
      </c>
      <c r="F218" s="6" t="str">
        <f t="shared" si="23"/>
        <v>PH13.2</v>
      </c>
      <c r="G218" s="6" t="s">
        <v>282</v>
      </c>
      <c r="H218" s="6">
        <v>2</v>
      </c>
      <c r="I218" s="3" t="s">
        <v>169</v>
      </c>
      <c r="J218" s="56">
        <v>1</v>
      </c>
      <c r="K218" s="57">
        <v>1</v>
      </c>
      <c r="L218" s="58">
        <v>1</v>
      </c>
      <c r="M218" s="59">
        <v>1</v>
      </c>
      <c r="N218" s="60">
        <v>0</v>
      </c>
      <c r="O218" s="61">
        <v>0</v>
      </c>
      <c r="P218" s="62">
        <v>1</v>
      </c>
      <c r="Q218" s="63">
        <v>0</v>
      </c>
      <c r="R218" s="64">
        <v>0</v>
      </c>
      <c r="S218" s="65">
        <v>0</v>
      </c>
      <c r="T218" s="66">
        <v>0</v>
      </c>
      <c r="U218" s="67">
        <v>1</v>
      </c>
      <c r="V218" s="68">
        <v>0</v>
      </c>
      <c r="W218" s="69">
        <v>0</v>
      </c>
      <c r="X218" s="70">
        <v>1</v>
      </c>
      <c r="Y218" s="71">
        <v>1</v>
      </c>
      <c r="Z218" s="72">
        <v>0</v>
      </c>
      <c r="AA218" s="73">
        <v>0</v>
      </c>
      <c r="AB218" s="74">
        <v>1</v>
      </c>
      <c r="AC218" s="75">
        <v>1</v>
      </c>
      <c r="AD218" s="76">
        <v>0</v>
      </c>
      <c r="AE218" s="77">
        <v>0</v>
      </c>
      <c r="AF218" s="78">
        <v>1</v>
      </c>
      <c r="AG218" s="79">
        <v>0</v>
      </c>
      <c r="AH218" s="80">
        <v>0</v>
      </c>
      <c r="AI218" s="81">
        <v>1</v>
      </c>
      <c r="AJ218" s="82">
        <v>0</v>
      </c>
      <c r="AK218" s="83">
        <v>1</v>
      </c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E218" s="19">
        <f t="shared" si="21"/>
        <v>13</v>
      </c>
      <c r="DF218" s="19" t="str">
        <f t="shared" si="22"/>
        <v/>
      </c>
    </row>
    <row r="219" spans="1:110" x14ac:dyDescent="0.3">
      <c r="A219" s="19"/>
      <c r="B219" s="6">
        <f t="shared" si="19"/>
        <v>27</v>
      </c>
      <c r="C219" s="6"/>
      <c r="D219" s="6"/>
      <c r="E219" s="6">
        <f t="shared" si="20"/>
        <v>2</v>
      </c>
      <c r="F219" s="6" t="str">
        <f t="shared" si="23"/>
        <v>PH13.3</v>
      </c>
      <c r="G219" s="6" t="s">
        <v>282</v>
      </c>
      <c r="H219" s="6">
        <v>3</v>
      </c>
      <c r="I219" s="3" t="s">
        <v>170</v>
      </c>
      <c r="J219" s="56">
        <v>1</v>
      </c>
      <c r="K219" s="57">
        <v>1</v>
      </c>
      <c r="L219" s="58">
        <v>1</v>
      </c>
      <c r="M219" s="59">
        <v>1</v>
      </c>
      <c r="N219" s="60">
        <v>1</v>
      </c>
      <c r="O219" s="61">
        <v>1</v>
      </c>
      <c r="P219" s="62">
        <v>1</v>
      </c>
      <c r="Q219" s="63">
        <v>1</v>
      </c>
      <c r="R219" s="64">
        <v>0</v>
      </c>
      <c r="S219" s="65">
        <v>1</v>
      </c>
      <c r="T219" s="66">
        <v>1</v>
      </c>
      <c r="U219" s="67">
        <v>1</v>
      </c>
      <c r="V219" s="68">
        <v>1</v>
      </c>
      <c r="W219" s="69">
        <v>1</v>
      </c>
      <c r="X219" s="70">
        <v>1</v>
      </c>
      <c r="Y219" s="71">
        <v>1</v>
      </c>
      <c r="Z219" s="72">
        <v>1</v>
      </c>
      <c r="AA219" s="73">
        <v>1</v>
      </c>
      <c r="AB219" s="74">
        <v>1</v>
      </c>
      <c r="AC219" s="75">
        <v>1</v>
      </c>
      <c r="AD219" s="76">
        <v>1</v>
      </c>
      <c r="AE219" s="77">
        <v>1</v>
      </c>
      <c r="AF219" s="78">
        <v>1</v>
      </c>
      <c r="AG219" s="79">
        <v>1</v>
      </c>
      <c r="AH219" s="80">
        <v>1</v>
      </c>
      <c r="AI219" s="81">
        <v>1</v>
      </c>
      <c r="AJ219" s="82">
        <v>1</v>
      </c>
      <c r="AK219" s="83">
        <v>1</v>
      </c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E219" s="19">
        <f t="shared" si="21"/>
        <v>27</v>
      </c>
      <c r="DF219" s="19" t="str">
        <f t="shared" si="22"/>
        <v/>
      </c>
    </row>
    <row r="220" spans="1:110" x14ac:dyDescent="0.3">
      <c r="A220" s="19"/>
      <c r="B220" s="6">
        <f t="shared" si="19"/>
        <v>21</v>
      </c>
      <c r="C220" s="6"/>
      <c r="D220" s="6"/>
      <c r="E220" s="6">
        <f t="shared" si="20"/>
        <v>8</v>
      </c>
      <c r="F220" s="6" t="str">
        <f t="shared" si="23"/>
        <v>PH13.4</v>
      </c>
      <c r="G220" s="6" t="s">
        <v>282</v>
      </c>
      <c r="H220" s="6">
        <v>4</v>
      </c>
      <c r="I220" s="3" t="s">
        <v>171</v>
      </c>
      <c r="J220" s="56">
        <v>1</v>
      </c>
      <c r="K220" s="57">
        <v>1</v>
      </c>
      <c r="L220" s="58">
        <v>1</v>
      </c>
      <c r="M220" s="59">
        <v>1</v>
      </c>
      <c r="N220" s="60">
        <v>0</v>
      </c>
      <c r="O220" s="61">
        <v>0</v>
      </c>
      <c r="P220" s="62">
        <v>0</v>
      </c>
      <c r="Q220" s="63">
        <v>1</v>
      </c>
      <c r="R220" s="64">
        <v>1</v>
      </c>
      <c r="S220" s="65">
        <v>1</v>
      </c>
      <c r="T220" s="66">
        <v>0</v>
      </c>
      <c r="U220" s="67">
        <v>1</v>
      </c>
      <c r="V220" s="68">
        <v>1</v>
      </c>
      <c r="W220" s="69">
        <v>1</v>
      </c>
      <c r="X220" s="70">
        <v>1</v>
      </c>
      <c r="Y220" s="71">
        <v>1</v>
      </c>
      <c r="Z220" s="72">
        <v>1</v>
      </c>
      <c r="AA220" s="73">
        <v>0</v>
      </c>
      <c r="AB220" s="74">
        <v>1</v>
      </c>
      <c r="AC220" s="75">
        <v>1</v>
      </c>
      <c r="AD220" s="76">
        <v>0</v>
      </c>
      <c r="AE220" s="77">
        <v>1</v>
      </c>
      <c r="AF220" s="78">
        <v>1</v>
      </c>
      <c r="AG220" s="79">
        <v>1</v>
      </c>
      <c r="AH220" s="80">
        <v>1</v>
      </c>
      <c r="AI220" s="81">
        <v>1</v>
      </c>
      <c r="AJ220" s="82">
        <v>0</v>
      </c>
      <c r="AK220" s="83">
        <v>1</v>
      </c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E220" s="19">
        <f t="shared" si="21"/>
        <v>21</v>
      </c>
      <c r="DF220" s="19" t="str">
        <f t="shared" si="22"/>
        <v/>
      </c>
    </row>
    <row r="221" spans="1:110" x14ac:dyDescent="0.3">
      <c r="A221" s="19"/>
      <c r="B221" s="6">
        <f t="shared" ref="B221:B282" si="24">SUM(J221:DC221)</f>
        <v>28</v>
      </c>
      <c r="C221" s="6"/>
      <c r="D221" s="6"/>
      <c r="E221" s="6">
        <f t="shared" si="20"/>
        <v>1</v>
      </c>
      <c r="F221" s="6" t="str">
        <f t="shared" si="23"/>
        <v>PH13.5</v>
      </c>
      <c r="G221" s="6" t="s">
        <v>282</v>
      </c>
      <c r="H221" s="6">
        <v>5</v>
      </c>
      <c r="I221" s="3" t="s">
        <v>172</v>
      </c>
      <c r="J221" s="56">
        <v>1</v>
      </c>
      <c r="K221" s="57">
        <v>1</v>
      </c>
      <c r="L221" s="58">
        <v>1</v>
      </c>
      <c r="M221" s="59">
        <v>1</v>
      </c>
      <c r="N221" s="60">
        <v>1</v>
      </c>
      <c r="O221" s="61">
        <v>1</v>
      </c>
      <c r="P221" s="62">
        <v>1</v>
      </c>
      <c r="Q221" s="63">
        <v>1</v>
      </c>
      <c r="R221" s="64">
        <v>1</v>
      </c>
      <c r="S221" s="65">
        <v>1</v>
      </c>
      <c r="T221" s="66">
        <v>1</v>
      </c>
      <c r="U221" s="67">
        <v>1</v>
      </c>
      <c r="V221" s="68">
        <v>1</v>
      </c>
      <c r="W221" s="69">
        <v>1</v>
      </c>
      <c r="X221" s="70">
        <v>1</v>
      </c>
      <c r="Y221" s="71">
        <v>1</v>
      </c>
      <c r="Z221" s="72">
        <v>1</v>
      </c>
      <c r="AA221" s="73">
        <v>1</v>
      </c>
      <c r="AB221" s="74">
        <v>1</v>
      </c>
      <c r="AC221" s="75">
        <v>1</v>
      </c>
      <c r="AD221" s="76">
        <v>1</v>
      </c>
      <c r="AE221" s="77">
        <v>1</v>
      </c>
      <c r="AF221" s="78">
        <v>1</v>
      </c>
      <c r="AG221" s="79">
        <v>1</v>
      </c>
      <c r="AH221" s="80">
        <v>1</v>
      </c>
      <c r="AI221" s="81">
        <v>1</v>
      </c>
      <c r="AJ221" s="82">
        <v>1</v>
      </c>
      <c r="AK221" s="83">
        <v>1</v>
      </c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E221" s="19">
        <f t="shared" si="21"/>
        <v>28</v>
      </c>
      <c r="DF221" s="19" t="str">
        <f t="shared" si="22"/>
        <v/>
      </c>
    </row>
    <row r="222" spans="1:110" x14ac:dyDescent="0.3">
      <c r="A222" s="19"/>
      <c r="B222" s="6">
        <f t="shared" si="24"/>
        <v>28</v>
      </c>
      <c r="C222" s="6"/>
      <c r="D222" s="6"/>
      <c r="E222" s="6">
        <f t="shared" si="20"/>
        <v>1</v>
      </c>
      <c r="F222" s="6" t="str">
        <f t="shared" si="23"/>
        <v>PH13.6</v>
      </c>
      <c r="G222" s="6" t="s">
        <v>282</v>
      </c>
      <c r="H222" s="6">
        <v>6</v>
      </c>
      <c r="I222" s="3" t="s">
        <v>173</v>
      </c>
      <c r="J222" s="56">
        <v>1</v>
      </c>
      <c r="K222" s="57">
        <v>1</v>
      </c>
      <c r="L222" s="58">
        <v>1</v>
      </c>
      <c r="M222" s="59">
        <v>1</v>
      </c>
      <c r="N222" s="60">
        <v>1</v>
      </c>
      <c r="O222" s="61">
        <v>1</v>
      </c>
      <c r="P222" s="62">
        <v>1</v>
      </c>
      <c r="Q222" s="63">
        <v>1</v>
      </c>
      <c r="R222" s="64">
        <v>1</v>
      </c>
      <c r="S222" s="65">
        <v>1</v>
      </c>
      <c r="T222" s="66">
        <v>1</v>
      </c>
      <c r="U222" s="67">
        <v>1</v>
      </c>
      <c r="V222" s="68">
        <v>1</v>
      </c>
      <c r="W222" s="69">
        <v>1</v>
      </c>
      <c r="X222" s="70">
        <v>1</v>
      </c>
      <c r="Y222" s="71">
        <v>1</v>
      </c>
      <c r="Z222" s="72">
        <v>1</v>
      </c>
      <c r="AA222" s="73">
        <v>1</v>
      </c>
      <c r="AB222" s="74">
        <v>1</v>
      </c>
      <c r="AC222" s="75">
        <v>1</v>
      </c>
      <c r="AD222" s="76">
        <v>1</v>
      </c>
      <c r="AE222" s="77">
        <v>1</v>
      </c>
      <c r="AF222" s="78">
        <v>1</v>
      </c>
      <c r="AG222" s="79">
        <v>1</v>
      </c>
      <c r="AH222" s="80">
        <v>1</v>
      </c>
      <c r="AI222" s="81">
        <v>1</v>
      </c>
      <c r="AJ222" s="82">
        <v>1</v>
      </c>
      <c r="AK222" s="83">
        <v>1</v>
      </c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E222" s="19">
        <f t="shared" si="21"/>
        <v>28</v>
      </c>
      <c r="DF222" s="19" t="str">
        <f t="shared" si="22"/>
        <v/>
      </c>
    </row>
    <row r="223" spans="1:110" x14ac:dyDescent="0.3">
      <c r="A223" s="19"/>
      <c r="B223" s="6">
        <f t="shared" si="24"/>
        <v>24</v>
      </c>
      <c r="C223" s="6"/>
      <c r="D223" s="6"/>
      <c r="E223" s="6">
        <f t="shared" si="20"/>
        <v>5</v>
      </c>
      <c r="F223" s="6" t="str">
        <f t="shared" si="23"/>
        <v>PH13.7</v>
      </c>
      <c r="G223" s="6" t="s">
        <v>282</v>
      </c>
      <c r="H223" s="6">
        <v>7</v>
      </c>
      <c r="I223" s="3" t="s">
        <v>174</v>
      </c>
      <c r="J223" s="56">
        <v>1</v>
      </c>
      <c r="K223" s="57">
        <v>1</v>
      </c>
      <c r="L223" s="58">
        <v>1</v>
      </c>
      <c r="M223" s="59">
        <v>1</v>
      </c>
      <c r="N223" s="60">
        <v>0</v>
      </c>
      <c r="O223" s="61">
        <v>1</v>
      </c>
      <c r="P223" s="62">
        <v>1</v>
      </c>
      <c r="Q223" s="63">
        <v>1</v>
      </c>
      <c r="R223" s="64">
        <v>1</v>
      </c>
      <c r="S223" s="65">
        <v>0</v>
      </c>
      <c r="T223" s="66">
        <v>1</v>
      </c>
      <c r="U223" s="67">
        <v>1</v>
      </c>
      <c r="V223" s="68">
        <v>1</v>
      </c>
      <c r="W223" s="69">
        <v>1</v>
      </c>
      <c r="X223" s="70">
        <v>1</v>
      </c>
      <c r="Y223" s="71">
        <v>1</v>
      </c>
      <c r="Z223" s="72">
        <v>1</v>
      </c>
      <c r="AA223" s="73">
        <v>0</v>
      </c>
      <c r="AB223" s="74">
        <v>1</v>
      </c>
      <c r="AC223" s="75">
        <v>1</v>
      </c>
      <c r="AD223" s="76">
        <v>1</v>
      </c>
      <c r="AE223" s="77">
        <v>1</v>
      </c>
      <c r="AF223" s="78">
        <v>1</v>
      </c>
      <c r="AG223" s="79">
        <v>1</v>
      </c>
      <c r="AH223" s="80">
        <v>1</v>
      </c>
      <c r="AI223" s="81">
        <v>1</v>
      </c>
      <c r="AJ223" s="82">
        <v>0</v>
      </c>
      <c r="AK223" s="83">
        <v>1</v>
      </c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E223" s="19">
        <f t="shared" si="21"/>
        <v>24</v>
      </c>
      <c r="DF223" s="19" t="str">
        <f t="shared" si="22"/>
        <v/>
      </c>
    </row>
    <row r="224" spans="1:110" x14ac:dyDescent="0.3">
      <c r="A224" s="19"/>
      <c r="B224" s="6">
        <f t="shared" si="24"/>
        <v>23</v>
      </c>
      <c r="C224" s="6"/>
      <c r="D224" s="6"/>
      <c r="E224" s="6">
        <f t="shared" si="20"/>
        <v>6</v>
      </c>
      <c r="F224" s="6" t="str">
        <f t="shared" si="23"/>
        <v>PH13.8</v>
      </c>
      <c r="G224" s="6" t="s">
        <v>282</v>
      </c>
      <c r="H224" s="6">
        <v>8</v>
      </c>
      <c r="I224" s="3" t="s">
        <v>175</v>
      </c>
      <c r="J224" s="56">
        <v>1</v>
      </c>
      <c r="K224" s="57">
        <v>1</v>
      </c>
      <c r="L224" s="58">
        <v>1</v>
      </c>
      <c r="M224" s="59">
        <v>1</v>
      </c>
      <c r="N224" s="60">
        <v>0</v>
      </c>
      <c r="O224" s="61">
        <v>1</v>
      </c>
      <c r="P224" s="62">
        <v>1</v>
      </c>
      <c r="Q224" s="63">
        <v>1</v>
      </c>
      <c r="R224" s="64">
        <v>0</v>
      </c>
      <c r="S224" s="65">
        <v>0</v>
      </c>
      <c r="T224" s="66">
        <v>1</v>
      </c>
      <c r="U224" s="67">
        <v>1</v>
      </c>
      <c r="V224" s="68">
        <v>1</v>
      </c>
      <c r="W224" s="69">
        <v>1</v>
      </c>
      <c r="X224" s="70">
        <v>1</v>
      </c>
      <c r="Y224" s="71">
        <v>1</v>
      </c>
      <c r="Z224" s="72">
        <v>1</v>
      </c>
      <c r="AA224" s="73">
        <v>1</v>
      </c>
      <c r="AB224" s="74">
        <v>0</v>
      </c>
      <c r="AC224" s="75">
        <v>1</v>
      </c>
      <c r="AD224" s="76">
        <v>1</v>
      </c>
      <c r="AE224" s="77">
        <v>1</v>
      </c>
      <c r="AF224" s="78">
        <v>1</v>
      </c>
      <c r="AG224" s="79">
        <v>1</v>
      </c>
      <c r="AH224" s="80">
        <v>0</v>
      </c>
      <c r="AI224" s="81">
        <v>1</v>
      </c>
      <c r="AJ224" s="82">
        <v>1</v>
      </c>
      <c r="AK224" s="83">
        <v>1</v>
      </c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E224" s="19">
        <f t="shared" si="21"/>
        <v>23</v>
      </c>
      <c r="DF224" s="19" t="str">
        <f t="shared" si="22"/>
        <v/>
      </c>
    </row>
    <row r="225" spans="1:110" x14ac:dyDescent="0.3">
      <c r="A225" s="19"/>
      <c r="B225" s="6">
        <f t="shared" si="24"/>
        <v>17</v>
      </c>
      <c r="C225" s="6"/>
      <c r="D225" s="6"/>
      <c r="E225" s="6">
        <f t="shared" si="20"/>
        <v>12</v>
      </c>
      <c r="F225" s="6" t="str">
        <f t="shared" si="23"/>
        <v>PH13.8A</v>
      </c>
      <c r="G225" s="6" t="s">
        <v>282</v>
      </c>
      <c r="H225" s="6" t="s">
        <v>456</v>
      </c>
      <c r="I225" s="3" t="s">
        <v>176</v>
      </c>
      <c r="J225" s="56">
        <v>1</v>
      </c>
      <c r="K225" s="57">
        <v>1</v>
      </c>
      <c r="L225" s="58">
        <v>1</v>
      </c>
      <c r="M225" s="59">
        <v>1</v>
      </c>
      <c r="N225" s="60">
        <v>0</v>
      </c>
      <c r="O225" s="61">
        <v>0</v>
      </c>
      <c r="P225" s="62">
        <v>1</v>
      </c>
      <c r="Q225" s="63">
        <v>1</v>
      </c>
      <c r="R225" s="64">
        <v>0</v>
      </c>
      <c r="S225" s="65">
        <v>0</v>
      </c>
      <c r="T225" s="66">
        <v>0</v>
      </c>
      <c r="U225" s="67">
        <v>1</v>
      </c>
      <c r="V225" s="68">
        <v>1</v>
      </c>
      <c r="W225" s="69">
        <v>1</v>
      </c>
      <c r="X225" s="70">
        <v>1</v>
      </c>
      <c r="Y225" s="71">
        <v>1</v>
      </c>
      <c r="Z225" s="72">
        <v>0</v>
      </c>
      <c r="AA225" s="73">
        <v>0</v>
      </c>
      <c r="AB225" s="74">
        <v>0</v>
      </c>
      <c r="AC225" s="75">
        <v>1</v>
      </c>
      <c r="AD225" s="76">
        <v>1</v>
      </c>
      <c r="AE225" s="77">
        <v>1</v>
      </c>
      <c r="AF225" s="78">
        <v>0</v>
      </c>
      <c r="AG225" s="79">
        <v>1</v>
      </c>
      <c r="AH225" s="80">
        <v>0</v>
      </c>
      <c r="AI225" s="81">
        <v>1</v>
      </c>
      <c r="AJ225" s="82">
        <v>0</v>
      </c>
      <c r="AK225" s="83">
        <v>1</v>
      </c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E225" s="19">
        <f t="shared" si="21"/>
        <v>17</v>
      </c>
      <c r="DF225" s="19" t="str">
        <f t="shared" si="22"/>
        <v/>
      </c>
    </row>
    <row r="226" spans="1:110" x14ac:dyDescent="0.3">
      <c r="A226" s="19"/>
      <c r="B226" s="6">
        <f t="shared" si="24"/>
        <v>24</v>
      </c>
      <c r="C226" s="6"/>
      <c r="D226" s="6"/>
      <c r="E226" s="6">
        <f t="shared" si="20"/>
        <v>5</v>
      </c>
      <c r="F226" s="6" t="str">
        <f t="shared" si="23"/>
        <v>PH13.9</v>
      </c>
      <c r="G226" s="6" t="s">
        <v>282</v>
      </c>
      <c r="H226" s="6">
        <v>9</v>
      </c>
      <c r="I226" s="3" t="s">
        <v>457</v>
      </c>
      <c r="J226" s="56">
        <v>1</v>
      </c>
      <c r="K226" s="57">
        <v>1</v>
      </c>
      <c r="L226" s="58">
        <v>1</v>
      </c>
      <c r="M226" s="59">
        <v>1</v>
      </c>
      <c r="N226" s="60">
        <v>0</v>
      </c>
      <c r="O226" s="61">
        <v>1</v>
      </c>
      <c r="P226" s="62">
        <v>1</v>
      </c>
      <c r="Q226" s="63">
        <v>1</v>
      </c>
      <c r="R226" s="64">
        <v>1</v>
      </c>
      <c r="S226" s="65">
        <v>1</v>
      </c>
      <c r="T226" s="66">
        <v>0</v>
      </c>
      <c r="U226" s="67">
        <v>1</v>
      </c>
      <c r="V226" s="68">
        <v>1</v>
      </c>
      <c r="W226" s="69">
        <v>1</v>
      </c>
      <c r="X226" s="70">
        <v>1</v>
      </c>
      <c r="Y226" s="71">
        <v>1</v>
      </c>
      <c r="Z226" s="72">
        <v>1</v>
      </c>
      <c r="AA226" s="73">
        <v>1</v>
      </c>
      <c r="AB226" s="74">
        <v>1</v>
      </c>
      <c r="AC226" s="75">
        <v>1</v>
      </c>
      <c r="AD226" s="76">
        <v>1</v>
      </c>
      <c r="AE226" s="77">
        <v>1</v>
      </c>
      <c r="AF226" s="78">
        <v>1</v>
      </c>
      <c r="AG226" s="79">
        <v>0</v>
      </c>
      <c r="AH226" s="80">
        <v>1</v>
      </c>
      <c r="AI226" s="81">
        <v>1</v>
      </c>
      <c r="AJ226" s="82">
        <v>0</v>
      </c>
      <c r="AK226" s="83">
        <v>1</v>
      </c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E226" s="19">
        <f t="shared" si="21"/>
        <v>24</v>
      </c>
      <c r="DF226" s="19" t="str">
        <f t="shared" si="22"/>
        <v/>
      </c>
    </row>
    <row r="227" spans="1:110" x14ac:dyDescent="0.3">
      <c r="A227" s="19"/>
      <c r="B227" s="6">
        <f t="shared" si="24"/>
        <v>12</v>
      </c>
      <c r="C227" s="6"/>
      <c r="D227" s="6"/>
      <c r="E227" s="6">
        <f t="shared" si="20"/>
        <v>17</v>
      </c>
      <c r="F227" s="6" t="str">
        <f t="shared" si="23"/>
        <v>PH13.10</v>
      </c>
      <c r="G227" s="6" t="s">
        <v>282</v>
      </c>
      <c r="H227" s="6">
        <v>10</v>
      </c>
      <c r="I227" s="3" t="str">
        <f>"Beagle location "&amp;INDEX(BeagleStationLocations,(MID(G227,3,2)),1)</f>
        <v>Beagle location Simon's Town</v>
      </c>
      <c r="J227" s="56">
        <v>1</v>
      </c>
      <c r="K227" s="57">
        <v>1</v>
      </c>
      <c r="L227" s="58">
        <v>1</v>
      </c>
      <c r="M227" s="59">
        <v>1</v>
      </c>
      <c r="N227" s="60">
        <v>0</v>
      </c>
      <c r="O227" s="61">
        <v>0</v>
      </c>
      <c r="P227" s="62">
        <v>0</v>
      </c>
      <c r="Q227" s="63">
        <v>0</v>
      </c>
      <c r="R227" s="64">
        <v>0</v>
      </c>
      <c r="S227" s="65">
        <v>1</v>
      </c>
      <c r="T227" s="66">
        <v>0</v>
      </c>
      <c r="U227" s="67">
        <v>0</v>
      </c>
      <c r="V227" s="68">
        <v>0</v>
      </c>
      <c r="W227" s="69">
        <v>0</v>
      </c>
      <c r="X227" s="70">
        <v>1</v>
      </c>
      <c r="Y227" s="71">
        <v>1</v>
      </c>
      <c r="Z227" s="72">
        <v>0</v>
      </c>
      <c r="AA227" s="73">
        <v>0</v>
      </c>
      <c r="AB227" s="74">
        <v>0</v>
      </c>
      <c r="AC227" s="75">
        <v>0</v>
      </c>
      <c r="AD227" s="76">
        <v>1</v>
      </c>
      <c r="AE227" s="77">
        <v>0</v>
      </c>
      <c r="AF227" s="78">
        <v>1</v>
      </c>
      <c r="AG227" s="79">
        <v>0</v>
      </c>
      <c r="AH227" s="80">
        <v>1</v>
      </c>
      <c r="AI227" s="81">
        <v>1</v>
      </c>
      <c r="AJ227" s="82">
        <v>0</v>
      </c>
      <c r="AK227" s="83">
        <v>1</v>
      </c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E227" s="19">
        <f t="shared" si="21"/>
        <v>12</v>
      </c>
      <c r="DF227" s="19" t="str">
        <f t="shared" si="22"/>
        <v/>
      </c>
    </row>
    <row r="228" spans="1:110" x14ac:dyDescent="0.3">
      <c r="A228" s="19"/>
      <c r="B228" s="6">
        <f t="shared" si="24"/>
        <v>0</v>
      </c>
      <c r="C228" s="6"/>
      <c r="D228" s="6"/>
      <c r="E228" s="6">
        <f t="shared" si="20"/>
        <v>29</v>
      </c>
      <c r="F228" s="6" t="str">
        <f t="shared" si="23"/>
        <v/>
      </c>
      <c r="G228" s="6"/>
      <c r="H228" s="6"/>
      <c r="I228" s="3" t="s">
        <v>177</v>
      </c>
      <c r="J228" s="56"/>
      <c r="K228" s="57"/>
      <c r="L228" s="58"/>
      <c r="M228" s="59"/>
      <c r="N228" s="60"/>
      <c r="O228" s="61"/>
      <c r="P228" s="62"/>
      <c r="Q228" s="63"/>
      <c r="R228" s="64"/>
      <c r="S228" s="65"/>
      <c r="T228" s="66"/>
      <c r="U228" s="67"/>
      <c r="V228" s="68"/>
      <c r="W228" s="69"/>
      <c r="X228" s="70"/>
      <c r="Y228" s="71"/>
      <c r="Z228" s="72"/>
      <c r="AA228" s="73"/>
      <c r="AB228" s="74"/>
      <c r="AC228" s="75"/>
      <c r="AD228" s="76"/>
      <c r="AE228" s="77"/>
      <c r="AF228" s="78"/>
      <c r="AG228" s="79"/>
      <c r="AH228" s="80"/>
      <c r="AI228" s="81"/>
      <c r="AJ228" s="82"/>
      <c r="AK228" s="83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E228" s="19">
        <f t="shared" si="21"/>
        <v>0</v>
      </c>
      <c r="DF228" s="19" t="str">
        <f t="shared" si="22"/>
        <v/>
      </c>
    </row>
    <row r="229" spans="1:110" x14ac:dyDescent="0.3">
      <c r="A229" s="19"/>
      <c r="B229" s="6">
        <f t="shared" si="24"/>
        <v>16</v>
      </c>
      <c r="C229" s="6"/>
      <c r="D229" s="6"/>
      <c r="E229" s="6">
        <f t="shared" si="20"/>
        <v>13</v>
      </c>
      <c r="F229" s="6" t="str">
        <f t="shared" si="23"/>
        <v>Q64</v>
      </c>
      <c r="G229" s="6" t="s">
        <v>283</v>
      </c>
      <c r="H229" s="6">
        <v>64</v>
      </c>
      <c r="I229" s="3" t="s">
        <v>178</v>
      </c>
      <c r="J229" s="56">
        <v>1</v>
      </c>
      <c r="K229" s="57">
        <v>1</v>
      </c>
      <c r="L229" s="58">
        <v>1</v>
      </c>
      <c r="M229" s="59">
        <v>1</v>
      </c>
      <c r="N229" s="60">
        <v>0</v>
      </c>
      <c r="O229" s="61">
        <v>0</v>
      </c>
      <c r="P229" s="62">
        <v>0</v>
      </c>
      <c r="Q229" s="63">
        <v>1</v>
      </c>
      <c r="R229" s="64">
        <v>0</v>
      </c>
      <c r="S229" s="65">
        <v>1</v>
      </c>
      <c r="T229" s="66">
        <v>0</v>
      </c>
      <c r="U229" s="67">
        <v>0</v>
      </c>
      <c r="V229" s="68">
        <v>0</v>
      </c>
      <c r="W229" s="69">
        <v>1</v>
      </c>
      <c r="X229" s="70">
        <v>1</v>
      </c>
      <c r="Y229" s="71">
        <v>1</v>
      </c>
      <c r="Z229" s="72">
        <v>0</v>
      </c>
      <c r="AA229" s="73">
        <v>0</v>
      </c>
      <c r="AB229" s="74">
        <v>1</v>
      </c>
      <c r="AC229" s="75">
        <v>0</v>
      </c>
      <c r="AD229" s="76">
        <v>1</v>
      </c>
      <c r="AE229" s="77">
        <v>0</v>
      </c>
      <c r="AF229" s="78">
        <v>1</v>
      </c>
      <c r="AG229" s="79">
        <v>1</v>
      </c>
      <c r="AH229" s="80">
        <v>1</v>
      </c>
      <c r="AI229" s="81">
        <v>0</v>
      </c>
      <c r="AJ229" s="82">
        <v>1</v>
      </c>
      <c r="AK229" s="83">
        <v>1</v>
      </c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E229" s="19">
        <f t="shared" si="21"/>
        <v>16</v>
      </c>
      <c r="DF229" s="19" t="str">
        <f t="shared" si="22"/>
        <v/>
      </c>
    </row>
    <row r="230" spans="1:110" x14ac:dyDescent="0.3">
      <c r="A230" s="19"/>
      <c r="B230" s="6">
        <f t="shared" si="24"/>
        <v>24</v>
      </c>
      <c r="C230" s="6"/>
      <c r="D230" s="6"/>
      <c r="E230" s="6">
        <f t="shared" si="20"/>
        <v>5</v>
      </c>
      <c r="F230" s="6" t="str">
        <f t="shared" si="23"/>
        <v>Q65</v>
      </c>
      <c r="G230" s="6" t="s">
        <v>283</v>
      </c>
      <c r="H230" s="6">
        <v>65</v>
      </c>
      <c r="I230" s="3" t="s">
        <v>179</v>
      </c>
      <c r="J230" s="56">
        <v>1</v>
      </c>
      <c r="K230" s="57">
        <v>1</v>
      </c>
      <c r="L230" s="58">
        <v>1</v>
      </c>
      <c r="M230" s="59">
        <v>1</v>
      </c>
      <c r="N230" s="60">
        <v>1</v>
      </c>
      <c r="O230" s="61">
        <v>0</v>
      </c>
      <c r="P230" s="62">
        <v>1</v>
      </c>
      <c r="Q230" s="63">
        <v>1</v>
      </c>
      <c r="R230" s="64">
        <v>1</v>
      </c>
      <c r="S230" s="65">
        <v>1</v>
      </c>
      <c r="T230" s="66">
        <v>0</v>
      </c>
      <c r="U230" s="67">
        <v>1</v>
      </c>
      <c r="V230" s="68">
        <v>0</v>
      </c>
      <c r="W230" s="69">
        <v>1</v>
      </c>
      <c r="X230" s="70">
        <v>1</v>
      </c>
      <c r="Y230" s="71">
        <v>1</v>
      </c>
      <c r="Z230" s="72">
        <v>1</v>
      </c>
      <c r="AA230" s="73">
        <v>0</v>
      </c>
      <c r="AB230" s="74">
        <v>1</v>
      </c>
      <c r="AC230" s="75">
        <v>1</v>
      </c>
      <c r="AD230" s="76">
        <v>1</v>
      </c>
      <c r="AE230" s="77">
        <v>1</v>
      </c>
      <c r="AF230" s="78">
        <v>1</v>
      </c>
      <c r="AG230" s="79">
        <v>1</v>
      </c>
      <c r="AH230" s="80">
        <v>1</v>
      </c>
      <c r="AI230" s="81">
        <v>1</v>
      </c>
      <c r="AJ230" s="82">
        <v>1</v>
      </c>
      <c r="AK230" s="83">
        <v>1</v>
      </c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E230" s="19">
        <f t="shared" si="21"/>
        <v>24</v>
      </c>
      <c r="DF230" s="19" t="str">
        <f t="shared" si="22"/>
        <v/>
      </c>
    </row>
    <row r="231" spans="1:110" x14ac:dyDescent="0.3">
      <c r="A231" s="19"/>
      <c r="B231" s="6">
        <f t="shared" si="24"/>
        <v>25</v>
      </c>
      <c r="C231" s="6"/>
      <c r="D231" s="6"/>
      <c r="E231" s="6">
        <f t="shared" ref="E231:E294" si="25">D231+(Number_of_Teams-B231+1)*IF(C231="",1,C231)</f>
        <v>4</v>
      </c>
      <c r="F231" s="6" t="str">
        <f t="shared" si="23"/>
        <v>Q66</v>
      </c>
      <c r="G231" s="6" t="s">
        <v>283</v>
      </c>
      <c r="H231" s="6">
        <v>66</v>
      </c>
      <c r="I231" s="3" t="s">
        <v>180</v>
      </c>
      <c r="J231" s="56">
        <v>1</v>
      </c>
      <c r="K231" s="57">
        <v>1</v>
      </c>
      <c r="L231" s="58">
        <v>1</v>
      </c>
      <c r="M231" s="59">
        <v>1</v>
      </c>
      <c r="N231" s="60">
        <v>0</v>
      </c>
      <c r="O231" s="61">
        <v>0</v>
      </c>
      <c r="P231" s="62">
        <v>1</v>
      </c>
      <c r="Q231" s="63">
        <v>1</v>
      </c>
      <c r="R231" s="64">
        <v>1</v>
      </c>
      <c r="S231" s="65">
        <v>1</v>
      </c>
      <c r="T231" s="66">
        <v>1</v>
      </c>
      <c r="U231" s="67">
        <v>1</v>
      </c>
      <c r="V231" s="68">
        <v>1</v>
      </c>
      <c r="W231" s="69">
        <v>1</v>
      </c>
      <c r="X231" s="70">
        <v>1</v>
      </c>
      <c r="Y231" s="71">
        <v>1</v>
      </c>
      <c r="Z231" s="72">
        <v>1</v>
      </c>
      <c r="AA231" s="73">
        <v>0</v>
      </c>
      <c r="AB231" s="74">
        <v>1</v>
      </c>
      <c r="AC231" s="75">
        <v>1</v>
      </c>
      <c r="AD231" s="76">
        <v>1</v>
      </c>
      <c r="AE231" s="77">
        <v>1</v>
      </c>
      <c r="AF231" s="78">
        <v>1</v>
      </c>
      <c r="AG231" s="79">
        <v>1</v>
      </c>
      <c r="AH231" s="80">
        <v>1</v>
      </c>
      <c r="AI231" s="81">
        <v>1</v>
      </c>
      <c r="AJ231" s="82">
        <v>1</v>
      </c>
      <c r="AK231" s="83">
        <v>1</v>
      </c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E231" s="19">
        <f t="shared" ref="DE231:DE294" si="26">SUM(J231:DD231)</f>
        <v>25</v>
      </c>
      <c r="DF231" s="19" t="str">
        <f t="shared" ref="DF231:DF294" si="27">IF(DE231&gt;0,"",IF(G231="","","No Answer"))</f>
        <v/>
      </c>
    </row>
    <row r="232" spans="1:110" x14ac:dyDescent="0.3">
      <c r="A232" s="19"/>
      <c r="B232" s="6">
        <f t="shared" si="24"/>
        <v>16</v>
      </c>
      <c r="C232" s="6"/>
      <c r="D232" s="6"/>
      <c r="E232" s="6">
        <f t="shared" si="25"/>
        <v>13</v>
      </c>
      <c r="F232" s="6" t="str">
        <f t="shared" si="23"/>
        <v>Q67</v>
      </c>
      <c r="G232" s="6" t="s">
        <v>283</v>
      </c>
      <c r="H232" s="6">
        <v>67</v>
      </c>
      <c r="I232" s="3" t="s">
        <v>181</v>
      </c>
      <c r="J232" s="56">
        <v>1</v>
      </c>
      <c r="K232" s="57">
        <v>1</v>
      </c>
      <c r="L232" s="58">
        <v>1</v>
      </c>
      <c r="M232" s="59">
        <v>1</v>
      </c>
      <c r="N232" s="60">
        <v>0</v>
      </c>
      <c r="O232" s="61">
        <v>0</v>
      </c>
      <c r="P232" s="62">
        <v>1</v>
      </c>
      <c r="Q232" s="63">
        <v>0</v>
      </c>
      <c r="R232" s="64">
        <v>0</v>
      </c>
      <c r="S232" s="65">
        <v>1</v>
      </c>
      <c r="T232" s="66">
        <v>0</v>
      </c>
      <c r="U232" s="67">
        <v>0</v>
      </c>
      <c r="V232" s="68">
        <v>1</v>
      </c>
      <c r="W232" s="69">
        <v>1</v>
      </c>
      <c r="X232" s="70">
        <v>1</v>
      </c>
      <c r="Y232" s="71">
        <v>1</v>
      </c>
      <c r="Z232" s="72">
        <v>0</v>
      </c>
      <c r="AA232" s="73">
        <v>0</v>
      </c>
      <c r="AB232" s="74">
        <v>1</v>
      </c>
      <c r="AC232" s="75">
        <v>1</v>
      </c>
      <c r="AD232" s="76">
        <v>1</v>
      </c>
      <c r="AE232" s="77">
        <v>0</v>
      </c>
      <c r="AF232" s="78">
        <v>1</v>
      </c>
      <c r="AG232" s="79">
        <v>0</v>
      </c>
      <c r="AH232" s="80">
        <v>0</v>
      </c>
      <c r="AI232" s="81">
        <v>1</v>
      </c>
      <c r="AJ232" s="82">
        <v>0</v>
      </c>
      <c r="AK232" s="83">
        <v>1</v>
      </c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E232" s="19">
        <f t="shared" si="26"/>
        <v>16</v>
      </c>
      <c r="DF232" s="19" t="str">
        <f t="shared" si="27"/>
        <v/>
      </c>
    </row>
    <row r="233" spans="1:110" x14ac:dyDescent="0.3">
      <c r="A233" s="19"/>
      <c r="B233" s="6">
        <f t="shared" si="24"/>
        <v>25</v>
      </c>
      <c r="C233" s="6"/>
      <c r="D233" s="6"/>
      <c r="E233" s="6">
        <f t="shared" si="25"/>
        <v>4</v>
      </c>
      <c r="F233" s="6" t="str">
        <f t="shared" si="23"/>
        <v>Q68</v>
      </c>
      <c r="G233" s="6" t="s">
        <v>283</v>
      </c>
      <c r="H233" s="6">
        <v>68</v>
      </c>
      <c r="I233" s="3" t="s">
        <v>182</v>
      </c>
      <c r="J233" s="56">
        <v>1</v>
      </c>
      <c r="K233" s="57">
        <v>1</v>
      </c>
      <c r="L233" s="58">
        <v>1</v>
      </c>
      <c r="M233" s="59">
        <v>1</v>
      </c>
      <c r="N233" s="60">
        <v>1</v>
      </c>
      <c r="O233" s="61">
        <v>1</v>
      </c>
      <c r="P233" s="62">
        <v>1</v>
      </c>
      <c r="Q233" s="63">
        <v>1</v>
      </c>
      <c r="R233" s="64">
        <v>1</v>
      </c>
      <c r="S233" s="65">
        <v>1</v>
      </c>
      <c r="T233" s="66">
        <v>0</v>
      </c>
      <c r="U233" s="67">
        <v>1</v>
      </c>
      <c r="V233" s="68">
        <v>1</v>
      </c>
      <c r="W233" s="69">
        <v>1</v>
      </c>
      <c r="X233" s="70">
        <v>1</v>
      </c>
      <c r="Y233" s="71">
        <v>1</v>
      </c>
      <c r="Z233" s="72">
        <v>1</v>
      </c>
      <c r="AA233" s="73">
        <v>0</v>
      </c>
      <c r="AB233" s="74">
        <v>1</v>
      </c>
      <c r="AC233" s="75">
        <v>1</v>
      </c>
      <c r="AD233" s="76">
        <v>1</v>
      </c>
      <c r="AE233" s="77">
        <v>1</v>
      </c>
      <c r="AF233" s="78">
        <v>1</v>
      </c>
      <c r="AG233" s="79">
        <v>0</v>
      </c>
      <c r="AH233" s="80">
        <v>1</v>
      </c>
      <c r="AI233" s="81">
        <v>1</v>
      </c>
      <c r="AJ233" s="82">
        <v>1</v>
      </c>
      <c r="AK233" s="83">
        <v>1</v>
      </c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E233" s="19">
        <f t="shared" si="26"/>
        <v>25</v>
      </c>
      <c r="DF233" s="19" t="str">
        <f t="shared" si="27"/>
        <v/>
      </c>
    </row>
    <row r="234" spans="1:110" x14ac:dyDescent="0.3">
      <c r="A234" s="19"/>
      <c r="B234" s="6">
        <f t="shared" si="24"/>
        <v>25</v>
      </c>
      <c r="C234" s="6"/>
      <c r="D234" s="6"/>
      <c r="E234" s="6">
        <f t="shared" si="25"/>
        <v>4</v>
      </c>
      <c r="F234" s="6" t="str">
        <f t="shared" si="23"/>
        <v>Q69</v>
      </c>
      <c r="G234" s="6" t="s">
        <v>283</v>
      </c>
      <c r="H234" s="6">
        <v>69</v>
      </c>
      <c r="I234" s="3" t="s">
        <v>183</v>
      </c>
      <c r="J234" s="56">
        <v>1</v>
      </c>
      <c r="K234" s="57">
        <v>1</v>
      </c>
      <c r="L234" s="58">
        <v>1</v>
      </c>
      <c r="M234" s="59">
        <v>1</v>
      </c>
      <c r="N234" s="60">
        <v>1</v>
      </c>
      <c r="O234" s="61">
        <v>1</v>
      </c>
      <c r="P234" s="62">
        <v>1</v>
      </c>
      <c r="Q234" s="63">
        <v>1</v>
      </c>
      <c r="R234" s="64">
        <v>1</v>
      </c>
      <c r="S234" s="65">
        <v>1</v>
      </c>
      <c r="T234" s="66">
        <v>0</v>
      </c>
      <c r="U234" s="67">
        <v>1</v>
      </c>
      <c r="V234" s="68">
        <v>1</v>
      </c>
      <c r="W234" s="69">
        <v>1</v>
      </c>
      <c r="X234" s="70">
        <v>1</v>
      </c>
      <c r="Y234" s="71">
        <v>1</v>
      </c>
      <c r="Z234" s="72">
        <v>1</v>
      </c>
      <c r="AA234" s="73">
        <v>0</v>
      </c>
      <c r="AB234" s="74">
        <v>1</v>
      </c>
      <c r="AC234" s="75">
        <v>1</v>
      </c>
      <c r="AD234" s="76">
        <v>1</v>
      </c>
      <c r="AE234" s="77">
        <v>1</v>
      </c>
      <c r="AF234" s="78">
        <v>1</v>
      </c>
      <c r="AG234" s="79">
        <v>0</v>
      </c>
      <c r="AH234" s="80">
        <v>1</v>
      </c>
      <c r="AI234" s="81">
        <v>1</v>
      </c>
      <c r="AJ234" s="82">
        <v>1</v>
      </c>
      <c r="AK234" s="83">
        <v>1</v>
      </c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E234" s="19">
        <f t="shared" si="26"/>
        <v>25</v>
      </c>
      <c r="DF234" s="19" t="str">
        <f t="shared" si="27"/>
        <v/>
      </c>
    </row>
    <row r="235" spans="1:110" x14ac:dyDescent="0.3">
      <c r="A235" s="19"/>
      <c r="B235" s="6">
        <f t="shared" si="24"/>
        <v>25</v>
      </c>
      <c r="C235" s="6"/>
      <c r="D235" s="6"/>
      <c r="E235" s="6">
        <f t="shared" si="25"/>
        <v>4</v>
      </c>
      <c r="F235" s="6" t="str">
        <f t="shared" si="23"/>
        <v>Q70</v>
      </c>
      <c r="G235" s="6" t="s">
        <v>283</v>
      </c>
      <c r="H235" s="6">
        <v>70</v>
      </c>
      <c r="I235" s="3" t="s">
        <v>184</v>
      </c>
      <c r="J235" s="56">
        <v>1</v>
      </c>
      <c r="K235" s="57">
        <v>1</v>
      </c>
      <c r="L235" s="58">
        <v>1</v>
      </c>
      <c r="M235" s="59">
        <v>1</v>
      </c>
      <c r="N235" s="60">
        <v>1</v>
      </c>
      <c r="O235" s="61">
        <v>1</v>
      </c>
      <c r="P235" s="62">
        <v>1</v>
      </c>
      <c r="Q235" s="63">
        <v>1</v>
      </c>
      <c r="R235" s="64">
        <v>0</v>
      </c>
      <c r="S235" s="65">
        <v>1</v>
      </c>
      <c r="T235" s="66">
        <v>1</v>
      </c>
      <c r="U235" s="67">
        <v>1</v>
      </c>
      <c r="V235" s="68">
        <v>1</v>
      </c>
      <c r="W235" s="69">
        <v>1</v>
      </c>
      <c r="X235" s="70">
        <v>0</v>
      </c>
      <c r="Y235" s="71">
        <v>1</v>
      </c>
      <c r="Z235" s="72">
        <v>1</v>
      </c>
      <c r="AA235" s="73">
        <v>0</v>
      </c>
      <c r="AB235" s="74">
        <v>1</v>
      </c>
      <c r="AC235" s="75">
        <v>1</v>
      </c>
      <c r="AD235" s="76">
        <v>1</v>
      </c>
      <c r="AE235" s="77">
        <v>1</v>
      </c>
      <c r="AF235" s="78">
        <v>1</v>
      </c>
      <c r="AG235" s="79">
        <v>1</v>
      </c>
      <c r="AH235" s="80">
        <v>1</v>
      </c>
      <c r="AI235" s="81">
        <v>1</v>
      </c>
      <c r="AJ235" s="82">
        <v>1</v>
      </c>
      <c r="AK235" s="83">
        <v>1</v>
      </c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E235" s="19">
        <f t="shared" si="26"/>
        <v>25</v>
      </c>
      <c r="DF235" s="19" t="str">
        <f t="shared" si="27"/>
        <v/>
      </c>
    </row>
    <row r="236" spans="1:110" x14ac:dyDescent="0.3">
      <c r="A236" s="19"/>
      <c r="B236" s="6">
        <f t="shared" si="24"/>
        <v>21</v>
      </c>
      <c r="C236" s="6"/>
      <c r="D236" s="6"/>
      <c r="E236" s="6">
        <f t="shared" si="25"/>
        <v>8</v>
      </c>
      <c r="F236" s="6" t="str">
        <f t="shared" si="23"/>
        <v>Q71</v>
      </c>
      <c r="G236" s="6" t="s">
        <v>283</v>
      </c>
      <c r="H236" s="6">
        <v>71</v>
      </c>
      <c r="I236" s="3" t="s">
        <v>185</v>
      </c>
      <c r="J236" s="56">
        <v>0</v>
      </c>
      <c r="K236" s="57">
        <v>0</v>
      </c>
      <c r="L236" s="58">
        <v>1</v>
      </c>
      <c r="M236" s="59">
        <v>1</v>
      </c>
      <c r="N236" s="60">
        <v>1</v>
      </c>
      <c r="O236" s="61">
        <v>0</v>
      </c>
      <c r="P236" s="62">
        <v>1</v>
      </c>
      <c r="Q236" s="63">
        <v>1</v>
      </c>
      <c r="R236" s="64">
        <v>0</v>
      </c>
      <c r="S236" s="65">
        <v>1</v>
      </c>
      <c r="T236" s="66">
        <v>0</v>
      </c>
      <c r="U236" s="67">
        <v>0</v>
      </c>
      <c r="V236" s="68">
        <v>1</v>
      </c>
      <c r="W236" s="69">
        <v>1</v>
      </c>
      <c r="X236" s="70">
        <v>1</v>
      </c>
      <c r="Y236" s="71">
        <v>1</v>
      </c>
      <c r="Z236" s="72">
        <v>1</v>
      </c>
      <c r="AA236" s="73">
        <v>1</v>
      </c>
      <c r="AB236" s="74">
        <v>0</v>
      </c>
      <c r="AC236" s="75">
        <v>1</v>
      </c>
      <c r="AD236" s="76">
        <v>1</v>
      </c>
      <c r="AE236" s="77">
        <v>1</v>
      </c>
      <c r="AF236" s="78">
        <v>1</v>
      </c>
      <c r="AG236" s="79">
        <v>1</v>
      </c>
      <c r="AH236" s="80">
        <v>1</v>
      </c>
      <c r="AI236" s="81">
        <v>1</v>
      </c>
      <c r="AJ236" s="82">
        <v>1</v>
      </c>
      <c r="AK236" s="83">
        <v>1</v>
      </c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E236" s="19">
        <f t="shared" si="26"/>
        <v>21</v>
      </c>
      <c r="DF236" s="19" t="str">
        <f t="shared" si="27"/>
        <v/>
      </c>
    </row>
    <row r="237" spans="1:110" x14ac:dyDescent="0.3">
      <c r="A237" s="19"/>
      <c r="B237" s="6">
        <f t="shared" si="24"/>
        <v>24</v>
      </c>
      <c r="C237" s="6"/>
      <c r="D237" s="6"/>
      <c r="E237" s="6">
        <f t="shared" si="25"/>
        <v>5</v>
      </c>
      <c r="F237" s="6" t="str">
        <f t="shared" si="23"/>
        <v>Q607</v>
      </c>
      <c r="G237" s="6" t="s">
        <v>283</v>
      </c>
      <c r="H237" s="6">
        <v>607</v>
      </c>
      <c r="I237" s="3" t="s">
        <v>186</v>
      </c>
      <c r="J237" s="56">
        <v>1</v>
      </c>
      <c r="K237" s="57">
        <v>1</v>
      </c>
      <c r="L237" s="58">
        <v>1</v>
      </c>
      <c r="M237" s="59">
        <v>1</v>
      </c>
      <c r="N237" s="60">
        <v>1</v>
      </c>
      <c r="O237" s="61">
        <v>1</v>
      </c>
      <c r="P237" s="62">
        <v>0</v>
      </c>
      <c r="Q237" s="63">
        <v>1</v>
      </c>
      <c r="R237" s="64">
        <v>0</v>
      </c>
      <c r="S237" s="65">
        <v>1</v>
      </c>
      <c r="T237" s="66">
        <v>1</v>
      </c>
      <c r="U237" s="67">
        <v>1</v>
      </c>
      <c r="V237" s="68">
        <v>1</v>
      </c>
      <c r="W237" s="69">
        <v>1</v>
      </c>
      <c r="X237" s="70">
        <v>1</v>
      </c>
      <c r="Y237" s="71">
        <v>1</v>
      </c>
      <c r="Z237" s="72">
        <v>1</v>
      </c>
      <c r="AA237" s="73">
        <v>0</v>
      </c>
      <c r="AB237" s="74">
        <v>1</v>
      </c>
      <c r="AC237" s="75">
        <v>1</v>
      </c>
      <c r="AD237" s="76">
        <v>1</v>
      </c>
      <c r="AE237" s="77">
        <v>1</v>
      </c>
      <c r="AF237" s="78">
        <v>1</v>
      </c>
      <c r="AG237" s="79">
        <v>0</v>
      </c>
      <c r="AH237" s="80">
        <v>1</v>
      </c>
      <c r="AI237" s="81">
        <v>1</v>
      </c>
      <c r="AJ237" s="82">
        <v>1</v>
      </c>
      <c r="AK237" s="83">
        <v>1</v>
      </c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E237" s="19">
        <f t="shared" si="26"/>
        <v>24</v>
      </c>
      <c r="DF237" s="19" t="str">
        <f t="shared" si="27"/>
        <v/>
      </c>
    </row>
    <row r="238" spans="1:110" x14ac:dyDescent="0.3">
      <c r="A238" s="19"/>
      <c r="B238" s="6">
        <f t="shared" si="24"/>
        <v>26</v>
      </c>
      <c r="C238" s="6"/>
      <c r="D238" s="6"/>
      <c r="E238" s="6">
        <f t="shared" si="25"/>
        <v>3</v>
      </c>
      <c r="F238" s="6" t="str">
        <f t="shared" si="23"/>
        <v>Q608</v>
      </c>
      <c r="G238" s="6" t="s">
        <v>283</v>
      </c>
      <c r="H238" s="6">
        <v>608</v>
      </c>
      <c r="I238" s="3" t="s">
        <v>187</v>
      </c>
      <c r="J238" s="56">
        <v>0</v>
      </c>
      <c r="K238" s="57">
        <v>1</v>
      </c>
      <c r="L238" s="58">
        <v>1</v>
      </c>
      <c r="M238" s="59">
        <v>1</v>
      </c>
      <c r="N238" s="60">
        <v>1</v>
      </c>
      <c r="O238" s="61">
        <v>0</v>
      </c>
      <c r="P238" s="62">
        <v>1</v>
      </c>
      <c r="Q238" s="63">
        <v>1</v>
      </c>
      <c r="R238" s="64">
        <v>1</v>
      </c>
      <c r="S238" s="65">
        <v>1</v>
      </c>
      <c r="T238" s="66">
        <v>1</v>
      </c>
      <c r="U238" s="67">
        <v>1</v>
      </c>
      <c r="V238" s="68">
        <v>1</v>
      </c>
      <c r="W238" s="69">
        <v>1</v>
      </c>
      <c r="X238" s="70">
        <v>1</v>
      </c>
      <c r="Y238" s="71">
        <v>1</v>
      </c>
      <c r="Z238" s="72">
        <v>1</v>
      </c>
      <c r="AA238" s="73">
        <v>1</v>
      </c>
      <c r="AB238" s="74">
        <v>1</v>
      </c>
      <c r="AC238" s="75">
        <v>1</v>
      </c>
      <c r="AD238" s="76">
        <v>1</v>
      </c>
      <c r="AE238" s="77">
        <v>1</v>
      </c>
      <c r="AF238" s="78">
        <v>1</v>
      </c>
      <c r="AG238" s="79">
        <v>1</v>
      </c>
      <c r="AH238" s="80">
        <v>1</v>
      </c>
      <c r="AI238" s="81">
        <v>1</v>
      </c>
      <c r="AJ238" s="82">
        <v>1</v>
      </c>
      <c r="AK238" s="83">
        <v>1</v>
      </c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E238" s="19">
        <f t="shared" si="26"/>
        <v>26</v>
      </c>
      <c r="DF238" s="19" t="str">
        <f t="shared" si="27"/>
        <v/>
      </c>
    </row>
    <row r="239" spans="1:110" x14ac:dyDescent="0.3">
      <c r="A239" s="19"/>
      <c r="B239" s="6">
        <f t="shared" si="24"/>
        <v>28</v>
      </c>
      <c r="C239" s="6"/>
      <c r="D239" s="6"/>
      <c r="E239" s="6">
        <f t="shared" si="25"/>
        <v>1</v>
      </c>
      <c r="F239" s="6" t="str">
        <f t="shared" si="23"/>
        <v>Q609</v>
      </c>
      <c r="G239" s="6" t="s">
        <v>283</v>
      </c>
      <c r="H239" s="6">
        <v>609</v>
      </c>
      <c r="I239" s="3" t="s">
        <v>188</v>
      </c>
      <c r="J239" s="56">
        <v>1</v>
      </c>
      <c r="K239" s="57">
        <v>1</v>
      </c>
      <c r="L239" s="58">
        <v>1</v>
      </c>
      <c r="M239" s="59">
        <v>1</v>
      </c>
      <c r="N239" s="60">
        <v>1</v>
      </c>
      <c r="O239" s="61">
        <v>1</v>
      </c>
      <c r="P239" s="62">
        <v>1</v>
      </c>
      <c r="Q239" s="63">
        <v>1</v>
      </c>
      <c r="R239" s="64">
        <v>1</v>
      </c>
      <c r="S239" s="65">
        <v>1</v>
      </c>
      <c r="T239" s="66">
        <v>1</v>
      </c>
      <c r="U239" s="67">
        <v>1</v>
      </c>
      <c r="V239" s="68">
        <v>1</v>
      </c>
      <c r="W239" s="69">
        <v>1</v>
      </c>
      <c r="X239" s="70">
        <v>1</v>
      </c>
      <c r="Y239" s="71">
        <v>1</v>
      </c>
      <c r="Z239" s="72">
        <v>1</v>
      </c>
      <c r="AA239" s="73">
        <v>1</v>
      </c>
      <c r="AB239" s="74">
        <v>1</v>
      </c>
      <c r="AC239" s="75">
        <v>1</v>
      </c>
      <c r="AD239" s="76">
        <v>1</v>
      </c>
      <c r="AE239" s="77">
        <v>1</v>
      </c>
      <c r="AF239" s="78">
        <v>1</v>
      </c>
      <c r="AG239" s="79">
        <v>1</v>
      </c>
      <c r="AH239" s="80">
        <v>1</v>
      </c>
      <c r="AI239" s="81">
        <v>1</v>
      </c>
      <c r="AJ239" s="82">
        <v>1</v>
      </c>
      <c r="AK239" s="83">
        <v>1</v>
      </c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E239" s="19">
        <f t="shared" si="26"/>
        <v>28</v>
      </c>
      <c r="DF239" s="19" t="str">
        <f t="shared" si="27"/>
        <v/>
      </c>
    </row>
    <row r="240" spans="1:110" x14ac:dyDescent="0.3">
      <c r="A240" s="19"/>
      <c r="B240" s="6">
        <f t="shared" si="24"/>
        <v>16</v>
      </c>
      <c r="C240" s="6"/>
      <c r="D240" s="6"/>
      <c r="E240" s="6">
        <f t="shared" si="25"/>
        <v>13</v>
      </c>
      <c r="F240" s="6" t="str">
        <f t="shared" si="23"/>
        <v>Q610</v>
      </c>
      <c r="G240" s="6" t="s">
        <v>283</v>
      </c>
      <c r="H240" s="6">
        <v>610</v>
      </c>
      <c r="I240" s="3" t="s">
        <v>189</v>
      </c>
      <c r="J240" s="56">
        <v>0</v>
      </c>
      <c r="K240" s="57">
        <v>1</v>
      </c>
      <c r="L240" s="58">
        <v>1</v>
      </c>
      <c r="M240" s="59">
        <v>1</v>
      </c>
      <c r="N240" s="60">
        <v>0</v>
      </c>
      <c r="O240" s="61">
        <v>0</v>
      </c>
      <c r="P240" s="62">
        <v>0</v>
      </c>
      <c r="Q240" s="63">
        <v>0</v>
      </c>
      <c r="R240" s="64">
        <v>0</v>
      </c>
      <c r="S240" s="65">
        <v>1</v>
      </c>
      <c r="T240" s="66">
        <v>0</v>
      </c>
      <c r="U240" s="67">
        <v>0</v>
      </c>
      <c r="V240" s="68">
        <v>0</v>
      </c>
      <c r="W240" s="69">
        <v>1</v>
      </c>
      <c r="X240" s="70">
        <v>0</v>
      </c>
      <c r="Y240" s="71">
        <v>1</v>
      </c>
      <c r="Z240" s="72">
        <v>1</v>
      </c>
      <c r="AA240" s="73">
        <v>1</v>
      </c>
      <c r="AB240" s="74">
        <v>1</v>
      </c>
      <c r="AC240" s="75">
        <v>1</v>
      </c>
      <c r="AD240" s="76">
        <v>1</v>
      </c>
      <c r="AE240" s="77">
        <v>0</v>
      </c>
      <c r="AF240" s="78">
        <v>1</v>
      </c>
      <c r="AG240" s="79">
        <v>0</v>
      </c>
      <c r="AH240" s="80">
        <v>1</v>
      </c>
      <c r="AI240" s="81">
        <v>1</v>
      </c>
      <c r="AJ240" s="82">
        <v>1</v>
      </c>
      <c r="AK240" s="83">
        <v>1</v>
      </c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E240" s="19">
        <f t="shared" si="26"/>
        <v>16</v>
      </c>
      <c r="DF240" s="19" t="str">
        <f t="shared" si="27"/>
        <v/>
      </c>
    </row>
    <row r="241" spans="1:110" x14ac:dyDescent="0.3">
      <c r="A241" s="19"/>
      <c r="B241" s="6">
        <f t="shared" si="24"/>
        <v>4</v>
      </c>
      <c r="C241" s="6"/>
      <c r="D241" s="6"/>
      <c r="E241" s="6">
        <f t="shared" si="25"/>
        <v>25</v>
      </c>
      <c r="F241" s="6" t="str">
        <f t="shared" si="23"/>
        <v>Q610L</v>
      </c>
      <c r="G241" s="6" t="s">
        <v>283</v>
      </c>
      <c r="H241" s="6" t="s">
        <v>299</v>
      </c>
      <c r="I241" s="3" t="s">
        <v>330</v>
      </c>
      <c r="J241" s="56">
        <v>0</v>
      </c>
      <c r="K241" s="57">
        <v>0</v>
      </c>
      <c r="L241" s="58">
        <v>0</v>
      </c>
      <c r="M241" s="59">
        <v>0</v>
      </c>
      <c r="N241" s="60">
        <v>0</v>
      </c>
      <c r="O241" s="61">
        <v>0</v>
      </c>
      <c r="P241" s="62">
        <v>0</v>
      </c>
      <c r="Q241" s="63">
        <v>0</v>
      </c>
      <c r="R241" s="64">
        <v>0</v>
      </c>
      <c r="S241" s="65">
        <v>1</v>
      </c>
      <c r="T241" s="66">
        <v>0</v>
      </c>
      <c r="U241" s="67">
        <v>0</v>
      </c>
      <c r="V241" s="68">
        <v>0</v>
      </c>
      <c r="W241" s="69">
        <v>1</v>
      </c>
      <c r="X241" s="70">
        <v>0</v>
      </c>
      <c r="Y241" s="71">
        <v>0</v>
      </c>
      <c r="Z241" s="72">
        <v>0</v>
      </c>
      <c r="AA241" s="73">
        <v>0</v>
      </c>
      <c r="AB241" s="74">
        <v>0</v>
      </c>
      <c r="AC241" s="75">
        <v>1</v>
      </c>
      <c r="AD241" s="76">
        <v>0</v>
      </c>
      <c r="AE241" s="77">
        <v>0</v>
      </c>
      <c r="AF241" s="78">
        <v>0</v>
      </c>
      <c r="AG241" s="79">
        <v>0</v>
      </c>
      <c r="AH241" s="80">
        <v>1</v>
      </c>
      <c r="AI241" s="81">
        <v>0</v>
      </c>
      <c r="AJ241" s="82">
        <v>0</v>
      </c>
      <c r="AK241" s="83">
        <v>0</v>
      </c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E241" s="19">
        <f t="shared" si="26"/>
        <v>4</v>
      </c>
      <c r="DF241" s="19" t="str">
        <f t="shared" si="27"/>
        <v/>
      </c>
    </row>
    <row r="242" spans="1:110" x14ac:dyDescent="0.3">
      <c r="A242" s="19"/>
      <c r="B242" s="6">
        <f t="shared" si="24"/>
        <v>23</v>
      </c>
      <c r="C242" s="6"/>
      <c r="D242" s="6"/>
      <c r="E242" s="6">
        <f t="shared" si="25"/>
        <v>6</v>
      </c>
      <c r="F242" s="6" t="str">
        <f t="shared" si="23"/>
        <v>Q745</v>
      </c>
      <c r="G242" s="6" t="s">
        <v>283</v>
      </c>
      <c r="H242" s="6">
        <v>745</v>
      </c>
      <c r="I242" s="3" t="s">
        <v>190</v>
      </c>
      <c r="J242" s="56">
        <v>1</v>
      </c>
      <c r="K242" s="57">
        <v>1</v>
      </c>
      <c r="L242" s="58">
        <v>1</v>
      </c>
      <c r="M242" s="59">
        <v>1</v>
      </c>
      <c r="N242" s="60">
        <v>1</v>
      </c>
      <c r="O242" s="61">
        <v>0</v>
      </c>
      <c r="P242" s="62">
        <v>1</v>
      </c>
      <c r="Q242" s="63">
        <v>1</v>
      </c>
      <c r="R242" s="64">
        <v>0</v>
      </c>
      <c r="S242" s="65">
        <v>1</v>
      </c>
      <c r="T242" s="66">
        <v>0</v>
      </c>
      <c r="U242" s="67">
        <v>1</v>
      </c>
      <c r="V242" s="68">
        <v>1</v>
      </c>
      <c r="W242" s="69">
        <v>1</v>
      </c>
      <c r="X242" s="70">
        <v>1</v>
      </c>
      <c r="Y242" s="71">
        <v>1</v>
      </c>
      <c r="Z242" s="72">
        <v>1</v>
      </c>
      <c r="AA242" s="73">
        <v>0</v>
      </c>
      <c r="AB242" s="74">
        <v>1</v>
      </c>
      <c r="AC242" s="75">
        <v>1</v>
      </c>
      <c r="AD242" s="76">
        <v>1</v>
      </c>
      <c r="AE242" s="77">
        <v>1</v>
      </c>
      <c r="AF242" s="78">
        <v>0</v>
      </c>
      <c r="AG242" s="79">
        <v>1</v>
      </c>
      <c r="AH242" s="80">
        <v>1</v>
      </c>
      <c r="AI242" s="81">
        <v>1</v>
      </c>
      <c r="AJ242" s="82">
        <v>1</v>
      </c>
      <c r="AK242" s="83">
        <v>1</v>
      </c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E242" s="19">
        <f t="shared" si="26"/>
        <v>23</v>
      </c>
      <c r="DF242" s="19" t="str">
        <f t="shared" si="27"/>
        <v/>
      </c>
    </row>
    <row r="243" spans="1:110" x14ac:dyDescent="0.3">
      <c r="A243" s="19"/>
      <c r="B243" s="6">
        <f t="shared" si="24"/>
        <v>12</v>
      </c>
      <c r="C243" s="6"/>
      <c r="D243" s="6"/>
      <c r="E243" s="6">
        <f t="shared" si="25"/>
        <v>17</v>
      </c>
      <c r="F243" s="6" t="str">
        <f t="shared" ref="F243:F306" si="28">G243&amp;H243</f>
        <v>Q746</v>
      </c>
      <c r="G243" s="6" t="s">
        <v>283</v>
      </c>
      <c r="H243" s="6">
        <v>746</v>
      </c>
      <c r="I243" s="3" t="s">
        <v>191</v>
      </c>
      <c r="J243" s="56">
        <v>1</v>
      </c>
      <c r="K243" s="57">
        <v>1</v>
      </c>
      <c r="L243" s="58">
        <v>1</v>
      </c>
      <c r="M243" s="59">
        <v>0</v>
      </c>
      <c r="N243" s="60">
        <v>0</v>
      </c>
      <c r="O243" s="61">
        <v>0</v>
      </c>
      <c r="P243" s="62">
        <v>0</v>
      </c>
      <c r="Q243" s="63">
        <v>0</v>
      </c>
      <c r="R243" s="64">
        <v>0</v>
      </c>
      <c r="S243" s="65">
        <v>1</v>
      </c>
      <c r="T243" s="66">
        <v>0</v>
      </c>
      <c r="U243" s="67">
        <v>0</v>
      </c>
      <c r="V243" s="68">
        <v>0</v>
      </c>
      <c r="W243" s="69">
        <v>0</v>
      </c>
      <c r="X243" s="70">
        <v>0</v>
      </c>
      <c r="Y243" s="71">
        <v>1</v>
      </c>
      <c r="Z243" s="72">
        <v>0</v>
      </c>
      <c r="AA243" s="73">
        <v>0</v>
      </c>
      <c r="AB243" s="74">
        <v>1</v>
      </c>
      <c r="AC243" s="75">
        <v>1</v>
      </c>
      <c r="AD243" s="76">
        <v>1</v>
      </c>
      <c r="AE243" s="77">
        <v>0</v>
      </c>
      <c r="AF243" s="78">
        <v>0</v>
      </c>
      <c r="AG243" s="79">
        <v>0</v>
      </c>
      <c r="AH243" s="80">
        <v>1</v>
      </c>
      <c r="AI243" s="81">
        <v>1</v>
      </c>
      <c r="AJ243" s="82">
        <v>1</v>
      </c>
      <c r="AK243" s="83">
        <v>1</v>
      </c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E243" s="19">
        <f t="shared" si="26"/>
        <v>12</v>
      </c>
      <c r="DF243" s="19" t="str">
        <f t="shared" si="27"/>
        <v/>
      </c>
    </row>
    <row r="244" spans="1:110" x14ac:dyDescent="0.3">
      <c r="A244" s="19"/>
      <c r="B244" s="6">
        <f t="shared" si="24"/>
        <v>14</v>
      </c>
      <c r="C244" s="6"/>
      <c r="D244" s="6"/>
      <c r="E244" s="6">
        <f t="shared" si="25"/>
        <v>15</v>
      </c>
      <c r="F244" s="6" t="str">
        <f t="shared" si="28"/>
        <v>Q747</v>
      </c>
      <c r="G244" s="6" t="s">
        <v>283</v>
      </c>
      <c r="H244" s="6">
        <v>747</v>
      </c>
      <c r="I244" s="3" t="s">
        <v>192</v>
      </c>
      <c r="J244" s="56">
        <v>0</v>
      </c>
      <c r="K244" s="57">
        <v>1</v>
      </c>
      <c r="L244" s="58">
        <v>0</v>
      </c>
      <c r="M244" s="59">
        <v>1</v>
      </c>
      <c r="N244" s="60">
        <v>1</v>
      </c>
      <c r="O244" s="61">
        <v>1</v>
      </c>
      <c r="P244" s="62">
        <v>0</v>
      </c>
      <c r="Q244" s="63">
        <v>1</v>
      </c>
      <c r="R244" s="64">
        <v>0</v>
      </c>
      <c r="S244" s="65">
        <v>1</v>
      </c>
      <c r="T244" s="66">
        <v>0</v>
      </c>
      <c r="U244" s="67">
        <v>0</v>
      </c>
      <c r="V244" s="68">
        <v>1</v>
      </c>
      <c r="W244" s="69">
        <v>0</v>
      </c>
      <c r="X244" s="70">
        <v>1</v>
      </c>
      <c r="Y244" s="71">
        <v>1</v>
      </c>
      <c r="Z244" s="72">
        <v>1</v>
      </c>
      <c r="AA244" s="73">
        <v>0</v>
      </c>
      <c r="AB244" s="74">
        <v>1</v>
      </c>
      <c r="AC244" s="75">
        <v>0</v>
      </c>
      <c r="AD244" s="76">
        <v>1</v>
      </c>
      <c r="AE244" s="77">
        <v>0</v>
      </c>
      <c r="AF244" s="78">
        <v>1</v>
      </c>
      <c r="AG244" s="79">
        <v>1</v>
      </c>
      <c r="AH244" s="80">
        <v>0</v>
      </c>
      <c r="AI244" s="81">
        <v>0</v>
      </c>
      <c r="AJ244" s="82">
        <v>0</v>
      </c>
      <c r="AK244" s="83">
        <v>0</v>
      </c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E244" s="19">
        <f t="shared" si="26"/>
        <v>14</v>
      </c>
      <c r="DF244" s="19" t="str">
        <f t="shared" si="27"/>
        <v/>
      </c>
    </row>
    <row r="245" spans="1:110" x14ac:dyDescent="0.3">
      <c r="A245" s="19"/>
      <c r="B245" s="6">
        <f t="shared" si="24"/>
        <v>7</v>
      </c>
      <c r="C245" s="6"/>
      <c r="D245" s="6"/>
      <c r="E245" s="6">
        <f t="shared" si="25"/>
        <v>22</v>
      </c>
      <c r="F245" s="6" t="str">
        <f t="shared" si="28"/>
        <v>Q839</v>
      </c>
      <c r="G245" s="6" t="s">
        <v>283</v>
      </c>
      <c r="H245" s="6">
        <v>839</v>
      </c>
      <c r="I245" s="3" t="s">
        <v>193</v>
      </c>
      <c r="J245" s="56">
        <v>0</v>
      </c>
      <c r="K245" s="57">
        <v>1</v>
      </c>
      <c r="L245" s="58">
        <v>1</v>
      </c>
      <c r="M245" s="59">
        <v>1</v>
      </c>
      <c r="N245" s="60">
        <v>1</v>
      </c>
      <c r="O245" s="61">
        <v>0</v>
      </c>
      <c r="P245" s="62">
        <v>0</v>
      </c>
      <c r="Q245" s="63">
        <v>0</v>
      </c>
      <c r="R245" s="64">
        <v>0</v>
      </c>
      <c r="S245" s="65">
        <v>1</v>
      </c>
      <c r="T245" s="66">
        <v>0</v>
      </c>
      <c r="U245" s="67">
        <v>0</v>
      </c>
      <c r="V245" s="68">
        <v>0</v>
      </c>
      <c r="W245" s="69">
        <v>0</v>
      </c>
      <c r="X245" s="70">
        <v>0</v>
      </c>
      <c r="Y245" s="71">
        <v>1</v>
      </c>
      <c r="Z245" s="72">
        <v>0</v>
      </c>
      <c r="AA245" s="73">
        <v>0</v>
      </c>
      <c r="AB245" s="74">
        <v>0</v>
      </c>
      <c r="AC245" s="75">
        <v>1</v>
      </c>
      <c r="AD245" s="76">
        <v>0</v>
      </c>
      <c r="AE245" s="77">
        <v>0</v>
      </c>
      <c r="AF245" s="78">
        <v>0</v>
      </c>
      <c r="AG245" s="79">
        <v>0</v>
      </c>
      <c r="AH245" s="80">
        <v>0</v>
      </c>
      <c r="AI245" s="81">
        <v>0</v>
      </c>
      <c r="AJ245" s="82">
        <v>0</v>
      </c>
      <c r="AK245" s="83">
        <v>0</v>
      </c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E245" s="19">
        <f t="shared" si="26"/>
        <v>7</v>
      </c>
      <c r="DF245" s="19" t="str">
        <f t="shared" si="27"/>
        <v/>
      </c>
    </row>
    <row r="246" spans="1:110" x14ac:dyDescent="0.3">
      <c r="A246" s="19"/>
      <c r="B246" s="6">
        <f t="shared" si="24"/>
        <v>18</v>
      </c>
      <c r="C246" s="6"/>
      <c r="D246" s="6"/>
      <c r="E246" s="6">
        <f t="shared" si="25"/>
        <v>11</v>
      </c>
      <c r="F246" s="6" t="str">
        <f t="shared" si="28"/>
        <v>Q840</v>
      </c>
      <c r="G246" s="6" t="s">
        <v>283</v>
      </c>
      <c r="H246" s="6">
        <v>840</v>
      </c>
      <c r="I246" s="3" t="s">
        <v>194</v>
      </c>
      <c r="J246" s="56">
        <v>1</v>
      </c>
      <c r="K246" s="57">
        <v>1</v>
      </c>
      <c r="L246" s="58">
        <v>1</v>
      </c>
      <c r="M246" s="59">
        <v>1</v>
      </c>
      <c r="N246" s="60">
        <v>1</v>
      </c>
      <c r="O246" s="61">
        <v>0</v>
      </c>
      <c r="P246" s="62">
        <v>0</v>
      </c>
      <c r="Q246" s="63">
        <v>1</v>
      </c>
      <c r="R246" s="64">
        <v>1</v>
      </c>
      <c r="S246" s="65">
        <v>1</v>
      </c>
      <c r="T246" s="66">
        <v>0</v>
      </c>
      <c r="U246" s="67">
        <v>1</v>
      </c>
      <c r="V246" s="68">
        <v>1</v>
      </c>
      <c r="W246" s="69">
        <v>1</v>
      </c>
      <c r="X246" s="70">
        <v>0</v>
      </c>
      <c r="Y246" s="71">
        <v>1</v>
      </c>
      <c r="Z246" s="72">
        <v>0</v>
      </c>
      <c r="AA246" s="73">
        <v>0</v>
      </c>
      <c r="AB246" s="74">
        <v>1</v>
      </c>
      <c r="AC246" s="75">
        <v>1</v>
      </c>
      <c r="AD246" s="76">
        <v>1</v>
      </c>
      <c r="AE246" s="77">
        <v>1</v>
      </c>
      <c r="AF246" s="78">
        <v>0</v>
      </c>
      <c r="AG246" s="79">
        <v>0</v>
      </c>
      <c r="AH246" s="80">
        <v>1</v>
      </c>
      <c r="AI246" s="81">
        <v>0</v>
      </c>
      <c r="AJ246" s="82">
        <v>0</v>
      </c>
      <c r="AK246" s="83">
        <v>1</v>
      </c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E246" s="19">
        <f t="shared" si="26"/>
        <v>18</v>
      </c>
      <c r="DF246" s="19" t="str">
        <f t="shared" si="27"/>
        <v/>
      </c>
    </row>
    <row r="247" spans="1:110" x14ac:dyDescent="0.3">
      <c r="A247" s="19"/>
      <c r="B247" s="6">
        <f t="shared" si="24"/>
        <v>15</v>
      </c>
      <c r="C247" s="6"/>
      <c r="D247" s="6"/>
      <c r="E247" s="6">
        <f t="shared" si="25"/>
        <v>14</v>
      </c>
      <c r="F247" s="6" t="str">
        <f t="shared" si="28"/>
        <v>Q841</v>
      </c>
      <c r="G247" s="6" t="s">
        <v>283</v>
      </c>
      <c r="H247" s="6">
        <v>841</v>
      </c>
      <c r="I247" s="3" t="s">
        <v>195</v>
      </c>
      <c r="J247" s="56">
        <v>0</v>
      </c>
      <c r="K247" s="57">
        <v>1</v>
      </c>
      <c r="L247" s="58">
        <v>0</v>
      </c>
      <c r="M247" s="59">
        <v>1</v>
      </c>
      <c r="N247" s="60">
        <v>0</v>
      </c>
      <c r="O247" s="61">
        <v>0</v>
      </c>
      <c r="P247" s="62">
        <v>0</v>
      </c>
      <c r="Q247" s="63">
        <v>0</v>
      </c>
      <c r="R247" s="64">
        <v>0</v>
      </c>
      <c r="S247" s="65">
        <v>1</v>
      </c>
      <c r="T247" s="66">
        <v>0</v>
      </c>
      <c r="U247" s="67">
        <v>1</v>
      </c>
      <c r="V247" s="68">
        <v>1</v>
      </c>
      <c r="W247" s="69">
        <v>1</v>
      </c>
      <c r="X247" s="70">
        <v>0</v>
      </c>
      <c r="Y247" s="71">
        <v>1</v>
      </c>
      <c r="Z247" s="72">
        <v>1</v>
      </c>
      <c r="AA247" s="73">
        <v>0</v>
      </c>
      <c r="AB247" s="74">
        <v>1</v>
      </c>
      <c r="AC247" s="75">
        <v>1</v>
      </c>
      <c r="AD247" s="76">
        <v>1</v>
      </c>
      <c r="AE247" s="77">
        <v>1</v>
      </c>
      <c r="AF247" s="78">
        <v>0</v>
      </c>
      <c r="AG247" s="79">
        <v>0</v>
      </c>
      <c r="AH247" s="80">
        <v>1</v>
      </c>
      <c r="AI247" s="81">
        <v>1</v>
      </c>
      <c r="AJ247" s="82">
        <v>0</v>
      </c>
      <c r="AK247" s="83">
        <v>1</v>
      </c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E247" s="19">
        <f t="shared" si="26"/>
        <v>15</v>
      </c>
      <c r="DF247" s="19" t="str">
        <f t="shared" si="27"/>
        <v/>
      </c>
    </row>
    <row r="248" spans="1:110" x14ac:dyDescent="0.3">
      <c r="A248" s="19"/>
      <c r="B248" s="6">
        <f t="shared" si="24"/>
        <v>22</v>
      </c>
      <c r="C248" s="6"/>
      <c r="D248" s="6"/>
      <c r="E248" s="6">
        <f t="shared" si="25"/>
        <v>7</v>
      </c>
      <c r="F248" s="6" t="str">
        <f t="shared" si="28"/>
        <v>Q842</v>
      </c>
      <c r="G248" s="6" t="s">
        <v>283</v>
      </c>
      <c r="H248" s="6">
        <v>842</v>
      </c>
      <c r="I248" s="3" t="s">
        <v>196</v>
      </c>
      <c r="J248" s="56">
        <v>1</v>
      </c>
      <c r="K248" s="57">
        <v>1</v>
      </c>
      <c r="L248" s="58">
        <v>0</v>
      </c>
      <c r="M248" s="59">
        <v>1</v>
      </c>
      <c r="N248" s="60">
        <v>1</v>
      </c>
      <c r="O248" s="61">
        <v>1</v>
      </c>
      <c r="P248" s="62">
        <v>0</v>
      </c>
      <c r="Q248" s="63">
        <v>1</v>
      </c>
      <c r="R248" s="64">
        <v>0</v>
      </c>
      <c r="S248" s="65">
        <v>1</v>
      </c>
      <c r="T248" s="66">
        <v>0</v>
      </c>
      <c r="U248" s="67">
        <v>1</v>
      </c>
      <c r="V248" s="68">
        <v>1</v>
      </c>
      <c r="W248" s="69">
        <v>1</v>
      </c>
      <c r="X248" s="70">
        <v>1</v>
      </c>
      <c r="Y248" s="71">
        <v>1</v>
      </c>
      <c r="Z248" s="72">
        <v>1</v>
      </c>
      <c r="AA248" s="73">
        <v>0</v>
      </c>
      <c r="AB248" s="74">
        <v>1</v>
      </c>
      <c r="AC248" s="75">
        <v>1</v>
      </c>
      <c r="AD248" s="76">
        <v>1</v>
      </c>
      <c r="AE248" s="77">
        <v>1</v>
      </c>
      <c r="AF248" s="78">
        <v>1</v>
      </c>
      <c r="AG248" s="79">
        <v>1</v>
      </c>
      <c r="AH248" s="80">
        <v>1</v>
      </c>
      <c r="AI248" s="81">
        <v>1</v>
      </c>
      <c r="AJ248" s="82">
        <v>0</v>
      </c>
      <c r="AK248" s="83">
        <v>1</v>
      </c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E248" s="19">
        <f t="shared" si="26"/>
        <v>22</v>
      </c>
      <c r="DF248" s="19" t="str">
        <f t="shared" si="27"/>
        <v/>
      </c>
    </row>
    <row r="249" spans="1:110" x14ac:dyDescent="0.3">
      <c r="A249" s="19"/>
      <c r="B249" s="6">
        <f t="shared" si="24"/>
        <v>22</v>
      </c>
      <c r="C249" s="6"/>
      <c r="D249" s="6"/>
      <c r="E249" s="6">
        <f t="shared" si="25"/>
        <v>7</v>
      </c>
      <c r="F249" s="6" t="str">
        <f t="shared" si="28"/>
        <v>Q843</v>
      </c>
      <c r="G249" s="6" t="s">
        <v>283</v>
      </c>
      <c r="H249" s="6">
        <v>843</v>
      </c>
      <c r="I249" s="3" t="s">
        <v>197</v>
      </c>
      <c r="J249" s="56">
        <v>1</v>
      </c>
      <c r="K249" s="57">
        <v>1</v>
      </c>
      <c r="L249" s="58">
        <v>1</v>
      </c>
      <c r="M249" s="59">
        <v>1</v>
      </c>
      <c r="N249" s="60">
        <v>0</v>
      </c>
      <c r="O249" s="61">
        <v>0</v>
      </c>
      <c r="P249" s="62">
        <v>1</v>
      </c>
      <c r="Q249" s="63">
        <v>1</v>
      </c>
      <c r="R249" s="64">
        <v>1</v>
      </c>
      <c r="S249" s="65">
        <v>1</v>
      </c>
      <c r="T249" s="66">
        <v>0</v>
      </c>
      <c r="U249" s="67">
        <v>1</v>
      </c>
      <c r="V249" s="68">
        <v>1</v>
      </c>
      <c r="W249" s="69">
        <v>1</v>
      </c>
      <c r="X249" s="70">
        <v>1</v>
      </c>
      <c r="Y249" s="71">
        <v>1</v>
      </c>
      <c r="Z249" s="72">
        <v>1</v>
      </c>
      <c r="AA249" s="73">
        <v>0</v>
      </c>
      <c r="AB249" s="74">
        <v>1</v>
      </c>
      <c r="AC249" s="75">
        <v>0</v>
      </c>
      <c r="AD249" s="76">
        <v>1</v>
      </c>
      <c r="AE249" s="77">
        <v>0</v>
      </c>
      <c r="AF249" s="78">
        <v>1</v>
      </c>
      <c r="AG249" s="79">
        <v>1</v>
      </c>
      <c r="AH249" s="80">
        <v>1</v>
      </c>
      <c r="AI249" s="81">
        <v>1</v>
      </c>
      <c r="AJ249" s="82">
        <v>1</v>
      </c>
      <c r="AK249" s="83">
        <v>1</v>
      </c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E249" s="19">
        <f t="shared" si="26"/>
        <v>22</v>
      </c>
      <c r="DF249" s="19" t="str">
        <f t="shared" si="27"/>
        <v/>
      </c>
    </row>
    <row r="250" spans="1:110" x14ac:dyDescent="0.3">
      <c r="A250" s="19"/>
      <c r="B250" s="6">
        <f t="shared" si="24"/>
        <v>25</v>
      </c>
      <c r="C250" s="6"/>
      <c r="D250" s="6"/>
      <c r="E250" s="6">
        <f t="shared" si="25"/>
        <v>4</v>
      </c>
      <c r="F250" s="6" t="str">
        <f t="shared" si="28"/>
        <v>Q844</v>
      </c>
      <c r="G250" s="6" t="s">
        <v>283</v>
      </c>
      <c r="H250" s="6">
        <v>844</v>
      </c>
      <c r="I250" s="3" t="s">
        <v>198</v>
      </c>
      <c r="J250" s="56">
        <v>1</v>
      </c>
      <c r="K250" s="57">
        <v>1</v>
      </c>
      <c r="L250" s="58">
        <v>1</v>
      </c>
      <c r="M250" s="59">
        <v>1</v>
      </c>
      <c r="N250" s="60">
        <v>0</v>
      </c>
      <c r="O250" s="61">
        <v>0</v>
      </c>
      <c r="P250" s="62">
        <v>1</v>
      </c>
      <c r="Q250" s="63">
        <v>1</v>
      </c>
      <c r="R250" s="64">
        <v>1</v>
      </c>
      <c r="S250" s="65">
        <v>1</v>
      </c>
      <c r="T250" s="66">
        <v>0</v>
      </c>
      <c r="U250" s="67">
        <v>1</v>
      </c>
      <c r="V250" s="68">
        <v>1</v>
      </c>
      <c r="W250" s="69">
        <v>1</v>
      </c>
      <c r="X250" s="70">
        <v>1</v>
      </c>
      <c r="Y250" s="71">
        <v>1</v>
      </c>
      <c r="Z250" s="72">
        <v>1</v>
      </c>
      <c r="AA250" s="73">
        <v>1</v>
      </c>
      <c r="AB250" s="74">
        <v>1</v>
      </c>
      <c r="AC250" s="75">
        <v>1</v>
      </c>
      <c r="AD250" s="76">
        <v>1</v>
      </c>
      <c r="AE250" s="77">
        <v>1</v>
      </c>
      <c r="AF250" s="78">
        <v>1</v>
      </c>
      <c r="AG250" s="79">
        <v>1</v>
      </c>
      <c r="AH250" s="80">
        <v>1</v>
      </c>
      <c r="AI250" s="81">
        <v>1</v>
      </c>
      <c r="AJ250" s="82">
        <v>1</v>
      </c>
      <c r="AK250" s="83">
        <v>1</v>
      </c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E250" s="19">
        <f t="shared" si="26"/>
        <v>25</v>
      </c>
      <c r="DF250" s="19" t="str">
        <f t="shared" si="27"/>
        <v/>
      </c>
    </row>
    <row r="251" spans="1:110" x14ac:dyDescent="0.3">
      <c r="A251" s="19"/>
      <c r="B251" s="6">
        <f t="shared" si="24"/>
        <v>26</v>
      </c>
      <c r="C251" s="6"/>
      <c r="D251" s="6"/>
      <c r="E251" s="6">
        <f t="shared" si="25"/>
        <v>3</v>
      </c>
      <c r="F251" s="6" t="str">
        <f t="shared" si="28"/>
        <v>Q845</v>
      </c>
      <c r="G251" s="6" t="s">
        <v>283</v>
      </c>
      <c r="H251" s="6">
        <v>845</v>
      </c>
      <c r="I251" s="3" t="s">
        <v>199</v>
      </c>
      <c r="J251" s="56">
        <v>1</v>
      </c>
      <c r="K251" s="57">
        <v>1</v>
      </c>
      <c r="L251" s="58">
        <v>1</v>
      </c>
      <c r="M251" s="59">
        <v>1</v>
      </c>
      <c r="N251" s="60">
        <v>1</v>
      </c>
      <c r="O251" s="61">
        <v>1</v>
      </c>
      <c r="P251" s="62">
        <v>1</v>
      </c>
      <c r="Q251" s="63">
        <v>1</v>
      </c>
      <c r="R251" s="64">
        <v>1</v>
      </c>
      <c r="S251" s="65">
        <v>1</v>
      </c>
      <c r="T251" s="66">
        <v>0</v>
      </c>
      <c r="U251" s="67">
        <v>1</v>
      </c>
      <c r="V251" s="68">
        <v>1</v>
      </c>
      <c r="W251" s="69">
        <v>1</v>
      </c>
      <c r="X251" s="70">
        <v>1</v>
      </c>
      <c r="Y251" s="71">
        <v>1</v>
      </c>
      <c r="Z251" s="72">
        <v>1</v>
      </c>
      <c r="AA251" s="73">
        <v>0</v>
      </c>
      <c r="AB251" s="74">
        <v>1</v>
      </c>
      <c r="AC251" s="75">
        <v>1</v>
      </c>
      <c r="AD251" s="76">
        <v>1</v>
      </c>
      <c r="AE251" s="77">
        <v>1</v>
      </c>
      <c r="AF251" s="78">
        <v>1</v>
      </c>
      <c r="AG251" s="79">
        <v>1</v>
      </c>
      <c r="AH251" s="80">
        <v>1</v>
      </c>
      <c r="AI251" s="81">
        <v>1</v>
      </c>
      <c r="AJ251" s="82">
        <v>1</v>
      </c>
      <c r="AK251" s="83">
        <v>1</v>
      </c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E251" s="19">
        <f t="shared" si="26"/>
        <v>26</v>
      </c>
      <c r="DF251" s="19" t="str">
        <f t="shared" si="27"/>
        <v/>
      </c>
    </row>
    <row r="252" spans="1:110" x14ac:dyDescent="0.3">
      <c r="A252" s="19"/>
      <c r="B252" s="6">
        <f t="shared" si="24"/>
        <v>23</v>
      </c>
      <c r="C252" s="6"/>
      <c r="D252" s="6"/>
      <c r="E252" s="6">
        <f t="shared" si="25"/>
        <v>6</v>
      </c>
      <c r="F252" s="6" t="str">
        <f t="shared" si="28"/>
        <v>Q940</v>
      </c>
      <c r="G252" s="6" t="s">
        <v>283</v>
      </c>
      <c r="H252" s="6">
        <v>940</v>
      </c>
      <c r="I252" s="3" t="s">
        <v>200</v>
      </c>
      <c r="J252" s="56">
        <v>1</v>
      </c>
      <c r="K252" s="57">
        <v>1</v>
      </c>
      <c r="L252" s="58">
        <v>1</v>
      </c>
      <c r="M252" s="59">
        <v>1</v>
      </c>
      <c r="N252" s="60">
        <v>1</v>
      </c>
      <c r="O252" s="61">
        <v>0</v>
      </c>
      <c r="P252" s="62">
        <v>1</v>
      </c>
      <c r="Q252" s="63">
        <v>1</v>
      </c>
      <c r="R252" s="64">
        <v>0</v>
      </c>
      <c r="S252" s="65">
        <v>1</v>
      </c>
      <c r="T252" s="66">
        <v>1</v>
      </c>
      <c r="U252" s="67">
        <v>1</v>
      </c>
      <c r="V252" s="68">
        <v>1</v>
      </c>
      <c r="W252" s="69">
        <v>1</v>
      </c>
      <c r="X252" s="70">
        <v>1</v>
      </c>
      <c r="Y252" s="71">
        <v>1</v>
      </c>
      <c r="Z252" s="72">
        <v>1</v>
      </c>
      <c r="AA252" s="73">
        <v>0</v>
      </c>
      <c r="AB252" s="74">
        <v>1</v>
      </c>
      <c r="AC252" s="75">
        <v>1</v>
      </c>
      <c r="AD252" s="76">
        <v>1</v>
      </c>
      <c r="AE252" s="77">
        <v>1</v>
      </c>
      <c r="AF252" s="78">
        <v>1</v>
      </c>
      <c r="AG252" s="79">
        <v>0</v>
      </c>
      <c r="AH252" s="80">
        <v>1</v>
      </c>
      <c r="AI252" s="81">
        <v>1</v>
      </c>
      <c r="AJ252" s="82">
        <v>0</v>
      </c>
      <c r="AK252" s="83">
        <v>1</v>
      </c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E252" s="19">
        <f t="shared" si="26"/>
        <v>23</v>
      </c>
      <c r="DF252" s="19" t="str">
        <f t="shared" si="27"/>
        <v/>
      </c>
    </row>
    <row r="253" spans="1:110" x14ac:dyDescent="0.3">
      <c r="A253" s="19"/>
      <c r="B253" s="6">
        <f t="shared" si="24"/>
        <v>26</v>
      </c>
      <c r="C253" s="6"/>
      <c r="D253" s="6"/>
      <c r="E253" s="6">
        <f t="shared" si="25"/>
        <v>3</v>
      </c>
      <c r="F253" s="6" t="str">
        <f t="shared" si="28"/>
        <v>Q941</v>
      </c>
      <c r="G253" s="6" t="s">
        <v>283</v>
      </c>
      <c r="H253" s="6">
        <v>941</v>
      </c>
      <c r="I253" s="3" t="s">
        <v>201</v>
      </c>
      <c r="J253" s="56">
        <v>1</v>
      </c>
      <c r="K253" s="57">
        <v>1</v>
      </c>
      <c r="L253" s="58">
        <v>1</v>
      </c>
      <c r="M253" s="59">
        <v>1</v>
      </c>
      <c r="N253" s="60">
        <v>1</v>
      </c>
      <c r="O253" s="61">
        <v>1</v>
      </c>
      <c r="P253" s="62">
        <v>1</v>
      </c>
      <c r="Q253" s="63">
        <v>1</v>
      </c>
      <c r="R253" s="64">
        <v>0</v>
      </c>
      <c r="S253" s="65">
        <v>1</v>
      </c>
      <c r="T253" s="66">
        <v>0</v>
      </c>
      <c r="U253" s="67">
        <v>1</v>
      </c>
      <c r="V253" s="68">
        <v>1</v>
      </c>
      <c r="W253" s="69">
        <v>1</v>
      </c>
      <c r="X253" s="70">
        <v>1</v>
      </c>
      <c r="Y253" s="71">
        <v>1</v>
      </c>
      <c r="Z253" s="72">
        <v>1</v>
      </c>
      <c r="AA253" s="73">
        <v>1</v>
      </c>
      <c r="AB253" s="74">
        <v>1</v>
      </c>
      <c r="AC253" s="75">
        <v>1</v>
      </c>
      <c r="AD253" s="76">
        <v>1</v>
      </c>
      <c r="AE253" s="77">
        <v>1</v>
      </c>
      <c r="AF253" s="78">
        <v>1</v>
      </c>
      <c r="AG253" s="79">
        <v>1</v>
      </c>
      <c r="AH253" s="80">
        <v>1</v>
      </c>
      <c r="AI253" s="81">
        <v>1</v>
      </c>
      <c r="AJ253" s="82">
        <v>1</v>
      </c>
      <c r="AK253" s="83">
        <v>1</v>
      </c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E253" s="19">
        <f t="shared" si="26"/>
        <v>26</v>
      </c>
      <c r="DF253" s="19" t="str">
        <f t="shared" si="27"/>
        <v/>
      </c>
    </row>
    <row r="254" spans="1:110" x14ac:dyDescent="0.3">
      <c r="A254" s="19"/>
      <c r="B254" s="6">
        <f t="shared" si="24"/>
        <v>16</v>
      </c>
      <c r="C254" s="6"/>
      <c r="D254" s="6"/>
      <c r="E254" s="6">
        <f t="shared" si="25"/>
        <v>13</v>
      </c>
      <c r="F254" s="6" t="str">
        <f t="shared" si="28"/>
        <v>Q942</v>
      </c>
      <c r="G254" s="6" t="s">
        <v>283</v>
      </c>
      <c r="H254" s="6">
        <v>942</v>
      </c>
      <c r="I254" s="3" t="s">
        <v>202</v>
      </c>
      <c r="J254" s="56">
        <v>0</v>
      </c>
      <c r="K254" s="57">
        <v>1</v>
      </c>
      <c r="L254" s="58">
        <v>1</v>
      </c>
      <c r="M254" s="59">
        <v>1</v>
      </c>
      <c r="N254" s="60">
        <v>0</v>
      </c>
      <c r="O254" s="61">
        <v>0</v>
      </c>
      <c r="P254" s="62">
        <v>0</v>
      </c>
      <c r="Q254" s="63">
        <v>1</v>
      </c>
      <c r="R254" s="64">
        <v>0</v>
      </c>
      <c r="S254" s="65">
        <v>1</v>
      </c>
      <c r="T254" s="66">
        <v>0</v>
      </c>
      <c r="U254" s="67">
        <v>1</v>
      </c>
      <c r="V254" s="68">
        <v>0</v>
      </c>
      <c r="W254" s="69">
        <v>1</v>
      </c>
      <c r="X254" s="70">
        <v>1</v>
      </c>
      <c r="Y254" s="71">
        <v>1</v>
      </c>
      <c r="Z254" s="72">
        <v>1</v>
      </c>
      <c r="AA254" s="73">
        <v>0</v>
      </c>
      <c r="AB254" s="74">
        <v>1</v>
      </c>
      <c r="AC254" s="75">
        <v>0</v>
      </c>
      <c r="AD254" s="76">
        <v>1</v>
      </c>
      <c r="AE254" s="77">
        <v>1</v>
      </c>
      <c r="AF254" s="78">
        <v>0</v>
      </c>
      <c r="AG254" s="79">
        <v>0</v>
      </c>
      <c r="AH254" s="80">
        <v>0</v>
      </c>
      <c r="AI254" s="81">
        <v>1</v>
      </c>
      <c r="AJ254" s="82">
        <v>1</v>
      </c>
      <c r="AK254" s="83">
        <v>1</v>
      </c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E254" s="19">
        <f t="shared" si="26"/>
        <v>16</v>
      </c>
      <c r="DF254" s="19" t="str">
        <f t="shared" si="27"/>
        <v/>
      </c>
    </row>
    <row r="255" spans="1:110" x14ac:dyDescent="0.3">
      <c r="A255" s="19"/>
      <c r="B255" s="6">
        <f t="shared" si="24"/>
        <v>2</v>
      </c>
      <c r="C255" s="6"/>
      <c r="D255" s="6"/>
      <c r="E255" s="6">
        <f t="shared" si="25"/>
        <v>27</v>
      </c>
      <c r="F255" s="6" t="str">
        <f t="shared" si="28"/>
        <v>Q943</v>
      </c>
      <c r="G255" s="6" t="s">
        <v>283</v>
      </c>
      <c r="H255" s="6">
        <v>943</v>
      </c>
      <c r="I255" s="3" t="s">
        <v>203</v>
      </c>
      <c r="J255" s="56">
        <v>0</v>
      </c>
      <c r="K255" s="57">
        <v>0</v>
      </c>
      <c r="L255" s="58">
        <v>0</v>
      </c>
      <c r="M255" s="59">
        <v>0</v>
      </c>
      <c r="N255" s="60">
        <v>0</v>
      </c>
      <c r="O255" s="61">
        <v>0</v>
      </c>
      <c r="P255" s="62">
        <v>0</v>
      </c>
      <c r="Q255" s="63">
        <v>0</v>
      </c>
      <c r="R255" s="64">
        <v>0</v>
      </c>
      <c r="S255" s="65">
        <v>0</v>
      </c>
      <c r="T255" s="66">
        <v>0</v>
      </c>
      <c r="U255" s="67">
        <v>0</v>
      </c>
      <c r="V255" s="68">
        <v>0</v>
      </c>
      <c r="W255" s="69">
        <v>0</v>
      </c>
      <c r="X255" s="70">
        <v>1</v>
      </c>
      <c r="Y255" s="71">
        <v>1</v>
      </c>
      <c r="Z255" s="72">
        <v>0</v>
      </c>
      <c r="AA255" s="73">
        <v>0</v>
      </c>
      <c r="AB255" s="74">
        <v>0</v>
      </c>
      <c r="AC255" s="75">
        <v>0</v>
      </c>
      <c r="AD255" s="76">
        <v>0</v>
      </c>
      <c r="AE255" s="77">
        <v>0</v>
      </c>
      <c r="AF255" s="78">
        <v>0</v>
      </c>
      <c r="AG255" s="79">
        <v>0</v>
      </c>
      <c r="AH255" s="80">
        <v>0</v>
      </c>
      <c r="AI255" s="81">
        <v>0</v>
      </c>
      <c r="AJ255" s="82">
        <v>0</v>
      </c>
      <c r="AK255" s="83">
        <v>0</v>
      </c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E255" s="19">
        <f t="shared" si="26"/>
        <v>2</v>
      </c>
      <c r="DF255" s="19" t="str">
        <f t="shared" si="27"/>
        <v/>
      </c>
    </row>
    <row r="256" spans="1:110" x14ac:dyDescent="0.3">
      <c r="A256" s="19"/>
      <c r="B256" s="6">
        <f t="shared" si="24"/>
        <v>23</v>
      </c>
      <c r="C256" s="6"/>
      <c r="D256" s="6"/>
      <c r="E256" s="6">
        <f t="shared" si="25"/>
        <v>6</v>
      </c>
      <c r="F256" s="6" t="str">
        <f t="shared" si="28"/>
        <v>Q944</v>
      </c>
      <c r="G256" s="6" t="s">
        <v>283</v>
      </c>
      <c r="H256" s="6">
        <v>944</v>
      </c>
      <c r="I256" s="3" t="s">
        <v>204</v>
      </c>
      <c r="J256" s="56">
        <v>1</v>
      </c>
      <c r="K256" s="57">
        <v>1</v>
      </c>
      <c r="L256" s="58">
        <v>1</v>
      </c>
      <c r="M256" s="59">
        <v>1</v>
      </c>
      <c r="N256" s="60">
        <v>1</v>
      </c>
      <c r="O256" s="61">
        <v>0</v>
      </c>
      <c r="P256" s="62">
        <v>1</v>
      </c>
      <c r="Q256" s="63">
        <v>1</v>
      </c>
      <c r="R256" s="64">
        <v>1</v>
      </c>
      <c r="S256" s="65">
        <v>1</v>
      </c>
      <c r="T256" s="66">
        <v>0</v>
      </c>
      <c r="U256" s="67">
        <v>1</v>
      </c>
      <c r="V256" s="68">
        <v>1</v>
      </c>
      <c r="W256" s="69">
        <v>1</v>
      </c>
      <c r="X256" s="70">
        <v>1</v>
      </c>
      <c r="Y256" s="71">
        <v>1</v>
      </c>
      <c r="Z256" s="72">
        <v>0</v>
      </c>
      <c r="AA256" s="73">
        <v>0</v>
      </c>
      <c r="AB256" s="74">
        <v>1</v>
      </c>
      <c r="AC256" s="75">
        <v>1</v>
      </c>
      <c r="AD256" s="76">
        <v>1</v>
      </c>
      <c r="AE256" s="77">
        <v>1</v>
      </c>
      <c r="AF256" s="78">
        <v>1</v>
      </c>
      <c r="AG256" s="79">
        <v>0</v>
      </c>
      <c r="AH256" s="80">
        <v>1</v>
      </c>
      <c r="AI256" s="81">
        <v>1</v>
      </c>
      <c r="AJ256" s="82">
        <v>1</v>
      </c>
      <c r="AK256" s="83">
        <v>1</v>
      </c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E256" s="19">
        <f t="shared" si="26"/>
        <v>23</v>
      </c>
      <c r="DF256" s="19" t="str">
        <f t="shared" si="27"/>
        <v/>
      </c>
    </row>
    <row r="257" spans="1:110" x14ac:dyDescent="0.3">
      <c r="A257" s="19"/>
      <c r="B257" s="6">
        <f t="shared" si="24"/>
        <v>12</v>
      </c>
      <c r="C257" s="6"/>
      <c r="D257" s="6"/>
      <c r="E257" s="6">
        <f t="shared" si="25"/>
        <v>17</v>
      </c>
      <c r="F257" s="6" t="str">
        <f t="shared" si="28"/>
        <v>Q945</v>
      </c>
      <c r="G257" s="6" t="s">
        <v>283</v>
      </c>
      <c r="H257" s="6">
        <v>945</v>
      </c>
      <c r="I257" s="3" t="s">
        <v>205</v>
      </c>
      <c r="J257" s="56">
        <v>1</v>
      </c>
      <c r="K257" s="57">
        <v>0</v>
      </c>
      <c r="L257" s="58">
        <v>1</v>
      </c>
      <c r="M257" s="59">
        <v>1</v>
      </c>
      <c r="N257" s="60">
        <v>0</v>
      </c>
      <c r="O257" s="61">
        <v>0</v>
      </c>
      <c r="P257" s="62">
        <v>0</v>
      </c>
      <c r="Q257" s="63">
        <v>1</v>
      </c>
      <c r="R257" s="64">
        <v>0</v>
      </c>
      <c r="S257" s="65">
        <v>0</v>
      </c>
      <c r="T257" s="66">
        <v>0</v>
      </c>
      <c r="U257" s="67">
        <v>0</v>
      </c>
      <c r="V257" s="68">
        <v>0</v>
      </c>
      <c r="W257" s="69">
        <v>1</v>
      </c>
      <c r="X257" s="70">
        <v>1</v>
      </c>
      <c r="Y257" s="71">
        <v>1</v>
      </c>
      <c r="Z257" s="72">
        <v>1</v>
      </c>
      <c r="AA257" s="73">
        <v>0</v>
      </c>
      <c r="AB257" s="74">
        <v>0</v>
      </c>
      <c r="AC257" s="75">
        <v>0</v>
      </c>
      <c r="AD257" s="76">
        <v>1</v>
      </c>
      <c r="AE257" s="77">
        <v>0</v>
      </c>
      <c r="AF257" s="78">
        <v>0</v>
      </c>
      <c r="AG257" s="79">
        <v>0</v>
      </c>
      <c r="AH257" s="80">
        <v>0</v>
      </c>
      <c r="AI257" s="81">
        <v>1</v>
      </c>
      <c r="AJ257" s="82">
        <v>1</v>
      </c>
      <c r="AK257" s="83">
        <v>1</v>
      </c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E257" s="19">
        <f t="shared" si="26"/>
        <v>12</v>
      </c>
      <c r="DF257" s="19" t="str">
        <f t="shared" si="27"/>
        <v/>
      </c>
    </row>
    <row r="258" spans="1:110" x14ac:dyDescent="0.3">
      <c r="A258" s="19"/>
      <c r="B258" s="6">
        <f t="shared" si="24"/>
        <v>20</v>
      </c>
      <c r="C258" s="6"/>
      <c r="D258" s="6"/>
      <c r="E258" s="6">
        <f t="shared" si="25"/>
        <v>9</v>
      </c>
      <c r="F258" s="6" t="str">
        <f t="shared" si="28"/>
        <v>Q946</v>
      </c>
      <c r="G258" s="6" t="s">
        <v>283</v>
      </c>
      <c r="H258" s="6">
        <v>946</v>
      </c>
      <c r="I258" s="3" t="s">
        <v>250</v>
      </c>
      <c r="J258" s="56">
        <v>1</v>
      </c>
      <c r="K258" s="57">
        <v>1</v>
      </c>
      <c r="L258" s="58">
        <v>1</v>
      </c>
      <c r="M258" s="59">
        <v>1</v>
      </c>
      <c r="N258" s="60">
        <v>1</v>
      </c>
      <c r="O258" s="61">
        <v>0</v>
      </c>
      <c r="P258" s="62">
        <v>0</v>
      </c>
      <c r="Q258" s="63">
        <v>1</v>
      </c>
      <c r="R258" s="64">
        <v>0</v>
      </c>
      <c r="S258" s="65">
        <v>1</v>
      </c>
      <c r="T258" s="66">
        <v>1</v>
      </c>
      <c r="U258" s="67">
        <v>1</v>
      </c>
      <c r="V258" s="68">
        <v>0</v>
      </c>
      <c r="W258" s="69">
        <v>1</v>
      </c>
      <c r="X258" s="70">
        <v>1</v>
      </c>
      <c r="Y258" s="71">
        <v>1</v>
      </c>
      <c r="Z258" s="72">
        <v>1</v>
      </c>
      <c r="AA258" s="73">
        <v>0</v>
      </c>
      <c r="AB258" s="74">
        <v>1</v>
      </c>
      <c r="AC258" s="75">
        <v>1</v>
      </c>
      <c r="AD258" s="76">
        <v>1</v>
      </c>
      <c r="AE258" s="77">
        <v>0</v>
      </c>
      <c r="AF258" s="78">
        <v>1</v>
      </c>
      <c r="AG258" s="79">
        <v>0</v>
      </c>
      <c r="AH258" s="80">
        <v>0</v>
      </c>
      <c r="AI258" s="81">
        <v>1</v>
      </c>
      <c r="AJ258" s="82">
        <v>1</v>
      </c>
      <c r="AK258" s="83">
        <v>1</v>
      </c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E258" s="19">
        <f t="shared" si="26"/>
        <v>20</v>
      </c>
      <c r="DF258" s="19" t="str">
        <f t="shared" si="27"/>
        <v/>
      </c>
    </row>
    <row r="259" spans="1:110" x14ac:dyDescent="0.3">
      <c r="A259" s="19"/>
      <c r="B259" s="6">
        <f t="shared" si="24"/>
        <v>23</v>
      </c>
      <c r="C259" s="6"/>
      <c r="D259" s="6"/>
      <c r="E259" s="6">
        <f t="shared" si="25"/>
        <v>6</v>
      </c>
      <c r="F259" s="6" t="str">
        <f t="shared" si="28"/>
        <v>Q947</v>
      </c>
      <c r="G259" s="6" t="s">
        <v>283</v>
      </c>
      <c r="H259" s="6">
        <v>947</v>
      </c>
      <c r="I259" s="3" t="s">
        <v>206</v>
      </c>
      <c r="J259" s="56">
        <v>1</v>
      </c>
      <c r="K259" s="57">
        <v>1</v>
      </c>
      <c r="L259" s="58">
        <v>1</v>
      </c>
      <c r="M259" s="59">
        <v>1</v>
      </c>
      <c r="N259" s="60">
        <v>1</v>
      </c>
      <c r="O259" s="61">
        <v>0</v>
      </c>
      <c r="P259" s="62">
        <v>1</v>
      </c>
      <c r="Q259" s="63">
        <v>1</v>
      </c>
      <c r="R259" s="64">
        <v>0</v>
      </c>
      <c r="S259" s="65">
        <v>1</v>
      </c>
      <c r="T259" s="66">
        <v>1</v>
      </c>
      <c r="U259" s="67">
        <v>1</v>
      </c>
      <c r="V259" s="68">
        <v>1</v>
      </c>
      <c r="W259" s="69">
        <v>1</v>
      </c>
      <c r="X259" s="70">
        <v>1</v>
      </c>
      <c r="Y259" s="71">
        <v>1</v>
      </c>
      <c r="Z259" s="72">
        <v>1</v>
      </c>
      <c r="AA259" s="73">
        <v>0</v>
      </c>
      <c r="AB259" s="74">
        <v>1</v>
      </c>
      <c r="AC259" s="75">
        <v>1</v>
      </c>
      <c r="AD259" s="76">
        <v>1</v>
      </c>
      <c r="AE259" s="77">
        <v>0</v>
      </c>
      <c r="AF259" s="78">
        <v>1</v>
      </c>
      <c r="AG259" s="79">
        <v>0</v>
      </c>
      <c r="AH259" s="80">
        <v>1</v>
      </c>
      <c r="AI259" s="81">
        <v>1</v>
      </c>
      <c r="AJ259" s="82">
        <v>1</v>
      </c>
      <c r="AK259" s="83">
        <v>1</v>
      </c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E259" s="19">
        <f t="shared" si="26"/>
        <v>23</v>
      </c>
      <c r="DF259" s="19" t="str">
        <f t="shared" si="27"/>
        <v/>
      </c>
    </row>
    <row r="260" spans="1:110" x14ac:dyDescent="0.3">
      <c r="A260" s="19"/>
      <c r="B260" s="6">
        <f t="shared" si="24"/>
        <v>18</v>
      </c>
      <c r="C260" s="6"/>
      <c r="D260" s="6"/>
      <c r="E260" s="6">
        <f t="shared" si="25"/>
        <v>11</v>
      </c>
      <c r="F260" s="6" t="str">
        <f t="shared" si="28"/>
        <v>Q948</v>
      </c>
      <c r="G260" s="6" t="s">
        <v>283</v>
      </c>
      <c r="H260" s="6">
        <v>948</v>
      </c>
      <c r="I260" s="3" t="s">
        <v>207</v>
      </c>
      <c r="J260" s="56">
        <v>1</v>
      </c>
      <c r="K260" s="57">
        <v>1</v>
      </c>
      <c r="L260" s="58">
        <v>1</v>
      </c>
      <c r="M260" s="59">
        <v>1</v>
      </c>
      <c r="N260" s="60">
        <v>1</v>
      </c>
      <c r="O260" s="61">
        <v>0</v>
      </c>
      <c r="P260" s="62">
        <v>1</v>
      </c>
      <c r="Q260" s="63">
        <v>1</v>
      </c>
      <c r="R260" s="64">
        <v>0</v>
      </c>
      <c r="S260" s="65">
        <v>1</v>
      </c>
      <c r="T260" s="66">
        <v>0</v>
      </c>
      <c r="U260" s="67">
        <v>0</v>
      </c>
      <c r="V260" s="68">
        <v>0</v>
      </c>
      <c r="W260" s="69">
        <v>0</v>
      </c>
      <c r="X260" s="70">
        <v>1</v>
      </c>
      <c r="Y260" s="71">
        <v>1</v>
      </c>
      <c r="Z260" s="72">
        <v>1</v>
      </c>
      <c r="AA260" s="73">
        <v>0</v>
      </c>
      <c r="AB260" s="74">
        <v>1</v>
      </c>
      <c r="AC260" s="75">
        <v>1</v>
      </c>
      <c r="AD260" s="76">
        <v>1</v>
      </c>
      <c r="AE260" s="77">
        <v>0</v>
      </c>
      <c r="AF260" s="78">
        <v>1</v>
      </c>
      <c r="AG260" s="79">
        <v>0</v>
      </c>
      <c r="AH260" s="80">
        <v>1</v>
      </c>
      <c r="AI260" s="81">
        <v>1</v>
      </c>
      <c r="AJ260" s="82">
        <v>0</v>
      </c>
      <c r="AK260" s="83">
        <v>1</v>
      </c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E260" s="19">
        <f t="shared" si="26"/>
        <v>18</v>
      </c>
      <c r="DF260" s="19" t="str">
        <f t="shared" si="27"/>
        <v/>
      </c>
    </row>
    <row r="261" spans="1:110" x14ac:dyDescent="0.3">
      <c r="A261" s="19"/>
      <c r="B261" s="6">
        <f t="shared" si="24"/>
        <v>16</v>
      </c>
      <c r="C261" s="6"/>
      <c r="D261" s="6"/>
      <c r="E261" s="6">
        <f t="shared" si="25"/>
        <v>13</v>
      </c>
      <c r="F261" s="6" t="str">
        <f t="shared" si="28"/>
        <v>Q1225</v>
      </c>
      <c r="G261" s="6" t="s">
        <v>283</v>
      </c>
      <c r="H261" s="6">
        <v>1225</v>
      </c>
      <c r="I261" s="3" t="s">
        <v>208</v>
      </c>
      <c r="J261" s="56">
        <v>1</v>
      </c>
      <c r="K261" s="57">
        <v>1</v>
      </c>
      <c r="L261" s="58">
        <v>0</v>
      </c>
      <c r="M261" s="59">
        <v>1</v>
      </c>
      <c r="N261" s="60">
        <v>0</v>
      </c>
      <c r="O261" s="61">
        <v>0</v>
      </c>
      <c r="P261" s="62">
        <v>1</v>
      </c>
      <c r="Q261" s="63">
        <v>1</v>
      </c>
      <c r="R261" s="64">
        <v>0</v>
      </c>
      <c r="S261" s="65">
        <v>1</v>
      </c>
      <c r="T261" s="66">
        <v>0</v>
      </c>
      <c r="U261" s="67">
        <v>1</v>
      </c>
      <c r="V261" s="68">
        <v>1</v>
      </c>
      <c r="W261" s="69">
        <v>1</v>
      </c>
      <c r="X261" s="70">
        <v>1</v>
      </c>
      <c r="Y261" s="71">
        <v>1</v>
      </c>
      <c r="Z261" s="72">
        <v>1</v>
      </c>
      <c r="AA261" s="73">
        <v>0</v>
      </c>
      <c r="AB261" s="74">
        <v>1</v>
      </c>
      <c r="AC261" s="75">
        <v>1</v>
      </c>
      <c r="AD261" s="76">
        <v>0</v>
      </c>
      <c r="AE261" s="77">
        <v>1</v>
      </c>
      <c r="AF261" s="78">
        <v>0</v>
      </c>
      <c r="AG261" s="79">
        <v>0</v>
      </c>
      <c r="AH261" s="80">
        <v>0</v>
      </c>
      <c r="AI261" s="81">
        <v>0</v>
      </c>
      <c r="AJ261" s="82">
        <v>1</v>
      </c>
      <c r="AK261" s="83">
        <v>0</v>
      </c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E261" s="19">
        <f t="shared" si="26"/>
        <v>16</v>
      </c>
      <c r="DF261" s="19" t="str">
        <f t="shared" si="27"/>
        <v/>
      </c>
    </row>
    <row r="262" spans="1:110" x14ac:dyDescent="0.3">
      <c r="A262" s="19"/>
      <c r="B262" s="6">
        <f t="shared" si="24"/>
        <v>9</v>
      </c>
      <c r="C262" s="6"/>
      <c r="D262" s="6"/>
      <c r="E262" s="6">
        <f t="shared" si="25"/>
        <v>20</v>
      </c>
      <c r="F262" s="6" t="str">
        <f t="shared" si="28"/>
        <v>Q1226</v>
      </c>
      <c r="G262" s="6" t="s">
        <v>283</v>
      </c>
      <c r="H262" s="6">
        <v>1226</v>
      </c>
      <c r="I262" s="3" t="s">
        <v>209</v>
      </c>
      <c r="J262" s="56">
        <v>1</v>
      </c>
      <c r="K262" s="57">
        <v>1</v>
      </c>
      <c r="L262" s="58">
        <v>1</v>
      </c>
      <c r="M262" s="59">
        <v>0</v>
      </c>
      <c r="N262" s="60">
        <v>0</v>
      </c>
      <c r="O262" s="61">
        <v>0</v>
      </c>
      <c r="P262" s="62">
        <v>0</v>
      </c>
      <c r="Q262" s="63">
        <v>1</v>
      </c>
      <c r="R262" s="64">
        <v>0</v>
      </c>
      <c r="S262" s="65">
        <v>1</v>
      </c>
      <c r="T262" s="66">
        <v>0</v>
      </c>
      <c r="U262" s="67">
        <v>0</v>
      </c>
      <c r="V262" s="68">
        <v>0</v>
      </c>
      <c r="W262" s="69">
        <v>0</v>
      </c>
      <c r="X262" s="70">
        <v>1</v>
      </c>
      <c r="Y262" s="71">
        <v>0</v>
      </c>
      <c r="Z262" s="72">
        <v>1</v>
      </c>
      <c r="AA262" s="73">
        <v>0</v>
      </c>
      <c r="AB262" s="74">
        <v>0</v>
      </c>
      <c r="AC262" s="75">
        <v>1</v>
      </c>
      <c r="AD262" s="76">
        <v>0</v>
      </c>
      <c r="AE262" s="77">
        <v>0</v>
      </c>
      <c r="AF262" s="78">
        <v>0</v>
      </c>
      <c r="AG262" s="79">
        <v>0</v>
      </c>
      <c r="AH262" s="80">
        <v>1</v>
      </c>
      <c r="AI262" s="81">
        <v>0</v>
      </c>
      <c r="AJ262" s="82">
        <v>0</v>
      </c>
      <c r="AK262" s="83">
        <v>0</v>
      </c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E262" s="19">
        <f t="shared" si="26"/>
        <v>9</v>
      </c>
      <c r="DF262" s="19" t="str">
        <f t="shared" si="27"/>
        <v/>
      </c>
    </row>
    <row r="263" spans="1:110" x14ac:dyDescent="0.3">
      <c r="A263" s="19"/>
      <c r="B263" s="6">
        <f t="shared" si="24"/>
        <v>9</v>
      </c>
      <c r="C263" s="6"/>
      <c r="D263" s="6"/>
      <c r="E263" s="6">
        <f t="shared" si="25"/>
        <v>20</v>
      </c>
      <c r="F263" s="6" t="str">
        <f t="shared" si="28"/>
        <v>Q1227</v>
      </c>
      <c r="G263" s="6" t="s">
        <v>283</v>
      </c>
      <c r="H263" s="6">
        <v>1227</v>
      </c>
      <c r="I263" s="3" t="s">
        <v>210</v>
      </c>
      <c r="J263" s="56">
        <v>1</v>
      </c>
      <c r="K263" s="57">
        <v>1</v>
      </c>
      <c r="L263" s="58">
        <v>1</v>
      </c>
      <c r="M263" s="59">
        <v>1</v>
      </c>
      <c r="N263" s="60">
        <v>0</v>
      </c>
      <c r="O263" s="61">
        <v>0</v>
      </c>
      <c r="P263" s="62">
        <v>0</v>
      </c>
      <c r="Q263" s="63">
        <v>1</v>
      </c>
      <c r="R263" s="64">
        <v>0</v>
      </c>
      <c r="S263" s="65">
        <v>1</v>
      </c>
      <c r="T263" s="66">
        <v>0</v>
      </c>
      <c r="U263" s="67">
        <v>0</v>
      </c>
      <c r="V263" s="68">
        <v>0</v>
      </c>
      <c r="W263" s="69">
        <v>1</v>
      </c>
      <c r="X263" s="70">
        <v>1</v>
      </c>
      <c r="Y263" s="71">
        <v>0</v>
      </c>
      <c r="Z263" s="72">
        <v>1</v>
      </c>
      <c r="AA263" s="73">
        <v>0</v>
      </c>
      <c r="AB263" s="74">
        <v>0</v>
      </c>
      <c r="AC263" s="75">
        <v>0</v>
      </c>
      <c r="AD263" s="76">
        <v>0</v>
      </c>
      <c r="AE263" s="77">
        <v>0</v>
      </c>
      <c r="AF263" s="78">
        <v>0</v>
      </c>
      <c r="AG263" s="79">
        <v>0</v>
      </c>
      <c r="AH263" s="80">
        <v>0</v>
      </c>
      <c r="AI263" s="81">
        <v>0</v>
      </c>
      <c r="AJ263" s="82">
        <v>0</v>
      </c>
      <c r="AK263" s="83">
        <v>0</v>
      </c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E263" s="19">
        <f t="shared" si="26"/>
        <v>9</v>
      </c>
      <c r="DF263" s="19" t="str">
        <f t="shared" si="27"/>
        <v/>
      </c>
    </row>
    <row r="264" spans="1:110" x14ac:dyDescent="0.3">
      <c r="A264" s="19"/>
      <c r="B264" s="6">
        <f t="shared" si="24"/>
        <v>3</v>
      </c>
      <c r="C264" s="6"/>
      <c r="D264" s="6"/>
      <c r="E264" s="6">
        <f t="shared" si="25"/>
        <v>26</v>
      </c>
      <c r="F264" s="6" t="str">
        <f t="shared" si="28"/>
        <v>Q1228</v>
      </c>
      <c r="G264" s="6" t="s">
        <v>283</v>
      </c>
      <c r="H264" s="6">
        <v>1228</v>
      </c>
      <c r="I264" s="3" t="s">
        <v>211</v>
      </c>
      <c r="J264" s="56">
        <v>0</v>
      </c>
      <c r="K264" s="57">
        <v>0</v>
      </c>
      <c r="L264" s="58">
        <v>1</v>
      </c>
      <c r="M264" s="59">
        <v>0</v>
      </c>
      <c r="N264" s="60">
        <v>0</v>
      </c>
      <c r="O264" s="61">
        <v>0</v>
      </c>
      <c r="P264" s="62">
        <v>0</v>
      </c>
      <c r="Q264" s="63">
        <v>0</v>
      </c>
      <c r="R264" s="64">
        <v>0</v>
      </c>
      <c r="S264" s="65">
        <v>1</v>
      </c>
      <c r="T264" s="66">
        <v>0</v>
      </c>
      <c r="U264" s="67">
        <v>0</v>
      </c>
      <c r="V264" s="68">
        <v>0</v>
      </c>
      <c r="W264" s="69">
        <v>0</v>
      </c>
      <c r="X264" s="70">
        <v>0</v>
      </c>
      <c r="Y264" s="71">
        <v>1</v>
      </c>
      <c r="Z264" s="72">
        <v>0</v>
      </c>
      <c r="AA264" s="73">
        <v>0</v>
      </c>
      <c r="AB264" s="74">
        <v>0</v>
      </c>
      <c r="AC264" s="75">
        <v>0</v>
      </c>
      <c r="AD264" s="76">
        <v>0</v>
      </c>
      <c r="AE264" s="77">
        <v>0</v>
      </c>
      <c r="AF264" s="78">
        <v>0</v>
      </c>
      <c r="AG264" s="79">
        <v>0</v>
      </c>
      <c r="AH264" s="80">
        <v>0</v>
      </c>
      <c r="AI264" s="81">
        <v>0</v>
      </c>
      <c r="AJ264" s="82">
        <v>0</v>
      </c>
      <c r="AK264" s="83">
        <v>0</v>
      </c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E264" s="19">
        <f t="shared" si="26"/>
        <v>3</v>
      </c>
      <c r="DF264" s="19" t="str">
        <f t="shared" si="27"/>
        <v/>
      </c>
    </row>
    <row r="265" spans="1:110" x14ac:dyDescent="0.3">
      <c r="A265" s="19"/>
      <c r="B265" s="6">
        <f t="shared" si="24"/>
        <v>13</v>
      </c>
      <c r="C265" s="6"/>
      <c r="D265" s="6"/>
      <c r="E265" s="6">
        <f t="shared" si="25"/>
        <v>16</v>
      </c>
      <c r="F265" s="6" t="str">
        <f t="shared" si="28"/>
        <v>Q1229</v>
      </c>
      <c r="G265" s="6" t="s">
        <v>283</v>
      </c>
      <c r="H265" s="6">
        <v>1229</v>
      </c>
      <c r="I265" s="3" t="s">
        <v>212</v>
      </c>
      <c r="J265" s="56">
        <v>0</v>
      </c>
      <c r="K265" s="57">
        <v>1</v>
      </c>
      <c r="L265" s="58">
        <v>1</v>
      </c>
      <c r="M265" s="59">
        <v>1</v>
      </c>
      <c r="N265" s="60">
        <v>1</v>
      </c>
      <c r="O265" s="61">
        <v>0</v>
      </c>
      <c r="P265" s="62">
        <v>0</v>
      </c>
      <c r="Q265" s="63">
        <v>1</v>
      </c>
      <c r="R265" s="64">
        <v>0</v>
      </c>
      <c r="S265" s="65">
        <v>1</v>
      </c>
      <c r="T265" s="66">
        <v>0</v>
      </c>
      <c r="U265" s="67">
        <v>0</v>
      </c>
      <c r="V265" s="68">
        <v>1</v>
      </c>
      <c r="W265" s="69">
        <v>0</v>
      </c>
      <c r="X265" s="70">
        <v>0</v>
      </c>
      <c r="Y265" s="71">
        <v>1</v>
      </c>
      <c r="Z265" s="72">
        <v>0</v>
      </c>
      <c r="AA265" s="73">
        <v>0</v>
      </c>
      <c r="AB265" s="74">
        <v>1</v>
      </c>
      <c r="AC265" s="75">
        <v>1</v>
      </c>
      <c r="AD265" s="76">
        <v>1</v>
      </c>
      <c r="AE265" s="77">
        <v>0</v>
      </c>
      <c r="AF265" s="78">
        <v>0</v>
      </c>
      <c r="AG265" s="79">
        <v>0</v>
      </c>
      <c r="AH265" s="80">
        <v>0</v>
      </c>
      <c r="AI265" s="81">
        <v>0</v>
      </c>
      <c r="AJ265" s="82">
        <v>1</v>
      </c>
      <c r="AK265" s="83">
        <v>1</v>
      </c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E265" s="19">
        <f t="shared" si="26"/>
        <v>13</v>
      </c>
      <c r="DF265" s="19" t="str">
        <f t="shared" si="27"/>
        <v/>
      </c>
    </row>
    <row r="266" spans="1:110" x14ac:dyDescent="0.3">
      <c r="A266" s="19"/>
      <c r="B266" s="6">
        <f t="shared" si="24"/>
        <v>25</v>
      </c>
      <c r="C266" s="6"/>
      <c r="D266" s="6"/>
      <c r="E266" s="6">
        <f t="shared" si="25"/>
        <v>4</v>
      </c>
      <c r="F266" s="6" t="str">
        <f t="shared" si="28"/>
        <v>Q1230</v>
      </c>
      <c r="G266" s="6" t="s">
        <v>283</v>
      </c>
      <c r="H266" s="6">
        <v>1230</v>
      </c>
      <c r="I266" s="3" t="s">
        <v>213</v>
      </c>
      <c r="J266" s="56">
        <v>1</v>
      </c>
      <c r="K266" s="57">
        <v>1</v>
      </c>
      <c r="L266" s="58">
        <v>1</v>
      </c>
      <c r="M266" s="59">
        <v>1</v>
      </c>
      <c r="N266" s="60">
        <v>0</v>
      </c>
      <c r="O266" s="61">
        <v>1</v>
      </c>
      <c r="P266" s="62">
        <v>1</v>
      </c>
      <c r="Q266" s="63">
        <v>1</v>
      </c>
      <c r="R266" s="64">
        <v>1</v>
      </c>
      <c r="S266" s="65">
        <v>1</v>
      </c>
      <c r="T266" s="66">
        <v>0</v>
      </c>
      <c r="U266" s="67">
        <v>1</v>
      </c>
      <c r="V266" s="68">
        <v>1</v>
      </c>
      <c r="W266" s="69">
        <v>1</v>
      </c>
      <c r="X266" s="70">
        <v>1</v>
      </c>
      <c r="Y266" s="71">
        <v>1</v>
      </c>
      <c r="Z266" s="72">
        <v>1</v>
      </c>
      <c r="AA266" s="73">
        <v>1</v>
      </c>
      <c r="AB266" s="74">
        <v>1</v>
      </c>
      <c r="AC266" s="75">
        <v>1</v>
      </c>
      <c r="AD266" s="76">
        <v>1</v>
      </c>
      <c r="AE266" s="77">
        <v>1</v>
      </c>
      <c r="AF266" s="78">
        <v>1</v>
      </c>
      <c r="AG266" s="79">
        <v>0</v>
      </c>
      <c r="AH266" s="80">
        <v>1</v>
      </c>
      <c r="AI266" s="81">
        <v>1</v>
      </c>
      <c r="AJ266" s="82">
        <v>1</v>
      </c>
      <c r="AK266" s="83">
        <v>1</v>
      </c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E266" s="19">
        <f t="shared" si="26"/>
        <v>25</v>
      </c>
      <c r="DF266" s="19" t="str">
        <f t="shared" si="27"/>
        <v/>
      </c>
    </row>
    <row r="267" spans="1:110" x14ac:dyDescent="0.3">
      <c r="A267" s="19"/>
      <c r="B267" s="6">
        <f t="shared" si="24"/>
        <v>10</v>
      </c>
      <c r="C267" s="6"/>
      <c r="D267" s="6"/>
      <c r="E267" s="6">
        <f t="shared" si="25"/>
        <v>19</v>
      </c>
      <c r="F267" s="6" t="str">
        <f t="shared" si="28"/>
        <v>Q1231</v>
      </c>
      <c r="G267" s="6" t="s">
        <v>283</v>
      </c>
      <c r="H267" s="6">
        <v>1231</v>
      </c>
      <c r="I267" s="3" t="s">
        <v>214</v>
      </c>
      <c r="J267" s="56">
        <v>0</v>
      </c>
      <c r="K267" s="57">
        <v>1</v>
      </c>
      <c r="L267" s="58">
        <v>1</v>
      </c>
      <c r="M267" s="59">
        <v>0</v>
      </c>
      <c r="N267" s="60">
        <v>1</v>
      </c>
      <c r="O267" s="61">
        <v>0</v>
      </c>
      <c r="P267" s="62">
        <v>1</v>
      </c>
      <c r="Q267" s="63">
        <v>0</v>
      </c>
      <c r="R267" s="64">
        <v>0</v>
      </c>
      <c r="S267" s="65">
        <v>0</v>
      </c>
      <c r="T267" s="66">
        <v>0</v>
      </c>
      <c r="U267" s="67">
        <v>1</v>
      </c>
      <c r="V267" s="68">
        <v>0</v>
      </c>
      <c r="W267" s="69">
        <v>0</v>
      </c>
      <c r="X267" s="70">
        <v>1</v>
      </c>
      <c r="Y267" s="71">
        <v>0</v>
      </c>
      <c r="Z267" s="72">
        <v>1</v>
      </c>
      <c r="AA267" s="73">
        <v>0</v>
      </c>
      <c r="AB267" s="74">
        <v>0</v>
      </c>
      <c r="AC267" s="75">
        <v>1</v>
      </c>
      <c r="AD267" s="76">
        <v>0</v>
      </c>
      <c r="AE267" s="77">
        <v>0</v>
      </c>
      <c r="AF267" s="78">
        <v>0</v>
      </c>
      <c r="AG267" s="79">
        <v>0</v>
      </c>
      <c r="AH267" s="80">
        <v>0</v>
      </c>
      <c r="AI267" s="81">
        <v>1</v>
      </c>
      <c r="AJ267" s="82">
        <v>0</v>
      </c>
      <c r="AK267" s="83">
        <v>1</v>
      </c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E267" s="19">
        <f t="shared" si="26"/>
        <v>10</v>
      </c>
      <c r="DF267" s="19" t="str">
        <f t="shared" si="27"/>
        <v/>
      </c>
    </row>
    <row r="268" spans="1:110" x14ac:dyDescent="0.3">
      <c r="A268" s="19"/>
      <c r="B268" s="6">
        <f t="shared" si="24"/>
        <v>8</v>
      </c>
      <c r="C268" s="6"/>
      <c r="D268" s="6"/>
      <c r="E268" s="6">
        <f t="shared" si="25"/>
        <v>21</v>
      </c>
      <c r="F268" s="6" t="str">
        <f t="shared" si="28"/>
        <v>Q1232</v>
      </c>
      <c r="G268" s="6" t="s">
        <v>283</v>
      </c>
      <c r="H268" s="6">
        <v>1232</v>
      </c>
      <c r="I268" s="3" t="s">
        <v>215</v>
      </c>
      <c r="J268" s="56">
        <v>1</v>
      </c>
      <c r="K268" s="57">
        <v>1</v>
      </c>
      <c r="L268" s="58">
        <v>0</v>
      </c>
      <c r="M268" s="59">
        <v>1</v>
      </c>
      <c r="N268" s="60">
        <v>0</v>
      </c>
      <c r="O268" s="61">
        <v>0</v>
      </c>
      <c r="P268" s="62">
        <v>0</v>
      </c>
      <c r="Q268" s="63">
        <v>0</v>
      </c>
      <c r="R268" s="64">
        <v>0</v>
      </c>
      <c r="S268" s="65">
        <v>1</v>
      </c>
      <c r="T268" s="66">
        <v>0</v>
      </c>
      <c r="U268" s="67">
        <v>0</v>
      </c>
      <c r="V268" s="68">
        <v>0</v>
      </c>
      <c r="W268" s="69">
        <v>0</v>
      </c>
      <c r="X268" s="70">
        <v>0</v>
      </c>
      <c r="Y268" s="71">
        <v>1</v>
      </c>
      <c r="Z268" s="72">
        <v>0</v>
      </c>
      <c r="AA268" s="73">
        <v>0</v>
      </c>
      <c r="AB268" s="74">
        <v>0</v>
      </c>
      <c r="AC268" s="75">
        <v>1</v>
      </c>
      <c r="AD268" s="76">
        <v>0</v>
      </c>
      <c r="AE268" s="77">
        <v>0</v>
      </c>
      <c r="AF268" s="78">
        <v>0</v>
      </c>
      <c r="AG268" s="79">
        <v>0</v>
      </c>
      <c r="AH268" s="80">
        <v>0</v>
      </c>
      <c r="AI268" s="81">
        <v>1</v>
      </c>
      <c r="AJ268" s="82">
        <v>1</v>
      </c>
      <c r="AK268" s="83">
        <v>0</v>
      </c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E268" s="19">
        <f t="shared" si="26"/>
        <v>8</v>
      </c>
      <c r="DF268" s="19" t="str">
        <f t="shared" si="27"/>
        <v/>
      </c>
    </row>
    <row r="269" spans="1:110" x14ac:dyDescent="0.3">
      <c r="A269" s="19"/>
      <c r="B269" s="6">
        <f t="shared" si="24"/>
        <v>17</v>
      </c>
      <c r="C269" s="6"/>
      <c r="D269" s="6"/>
      <c r="E269" s="6">
        <f t="shared" si="25"/>
        <v>12</v>
      </c>
      <c r="F269" s="6" t="str">
        <f t="shared" si="28"/>
        <v>Q1420</v>
      </c>
      <c r="G269" s="6" t="s">
        <v>283</v>
      </c>
      <c r="H269" s="6">
        <v>1420</v>
      </c>
      <c r="I269" s="3" t="s">
        <v>216</v>
      </c>
      <c r="J269" s="56">
        <v>0</v>
      </c>
      <c r="K269" s="57">
        <v>1</v>
      </c>
      <c r="L269" s="58">
        <v>1</v>
      </c>
      <c r="M269" s="59">
        <v>1</v>
      </c>
      <c r="N269" s="60">
        <v>1</v>
      </c>
      <c r="O269" s="61">
        <v>0</v>
      </c>
      <c r="P269" s="62">
        <v>0</v>
      </c>
      <c r="Q269" s="63">
        <v>0</v>
      </c>
      <c r="R269" s="64">
        <v>0</v>
      </c>
      <c r="S269" s="65">
        <v>1</v>
      </c>
      <c r="T269" s="66">
        <v>0</v>
      </c>
      <c r="U269" s="67">
        <v>0</v>
      </c>
      <c r="V269" s="68">
        <v>0</v>
      </c>
      <c r="W269" s="69">
        <v>1</v>
      </c>
      <c r="X269" s="70">
        <v>1</v>
      </c>
      <c r="Y269" s="71">
        <v>1</v>
      </c>
      <c r="Z269" s="72">
        <v>1</v>
      </c>
      <c r="AA269" s="73">
        <v>0</v>
      </c>
      <c r="AB269" s="74">
        <v>1</v>
      </c>
      <c r="AC269" s="75">
        <v>1</v>
      </c>
      <c r="AD269" s="76">
        <v>1</v>
      </c>
      <c r="AE269" s="77">
        <v>0</v>
      </c>
      <c r="AF269" s="78">
        <v>1</v>
      </c>
      <c r="AG269" s="79">
        <v>0</v>
      </c>
      <c r="AH269" s="80">
        <v>1</v>
      </c>
      <c r="AI269" s="81">
        <v>1</v>
      </c>
      <c r="AJ269" s="82">
        <v>1</v>
      </c>
      <c r="AK269" s="83">
        <v>1</v>
      </c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E269" s="19">
        <f t="shared" si="26"/>
        <v>17</v>
      </c>
      <c r="DF269" s="19" t="str">
        <f t="shared" si="27"/>
        <v/>
      </c>
    </row>
    <row r="270" spans="1:110" x14ac:dyDescent="0.3">
      <c r="A270" s="19"/>
      <c r="B270" s="6">
        <f t="shared" si="24"/>
        <v>17</v>
      </c>
      <c r="C270" s="6"/>
      <c r="D270" s="6"/>
      <c r="E270" s="6">
        <f t="shared" si="25"/>
        <v>12</v>
      </c>
      <c r="F270" s="6" t="str">
        <f t="shared" si="28"/>
        <v>Q1421</v>
      </c>
      <c r="G270" s="6" t="s">
        <v>283</v>
      </c>
      <c r="H270" s="6">
        <v>1421</v>
      </c>
      <c r="I270" s="3" t="s">
        <v>217</v>
      </c>
      <c r="J270" s="56">
        <v>1</v>
      </c>
      <c r="K270" s="57">
        <v>1</v>
      </c>
      <c r="L270" s="58">
        <v>0</v>
      </c>
      <c r="M270" s="59">
        <v>1</v>
      </c>
      <c r="N270" s="60">
        <v>0</v>
      </c>
      <c r="O270" s="61">
        <v>0</v>
      </c>
      <c r="P270" s="62">
        <v>1</v>
      </c>
      <c r="Q270" s="63">
        <v>1</v>
      </c>
      <c r="R270" s="64">
        <v>0</v>
      </c>
      <c r="S270" s="65">
        <v>1</v>
      </c>
      <c r="T270" s="66">
        <v>0</v>
      </c>
      <c r="U270" s="67">
        <v>1</v>
      </c>
      <c r="V270" s="68">
        <v>1</v>
      </c>
      <c r="W270" s="69">
        <v>1</v>
      </c>
      <c r="X270" s="70">
        <v>0</v>
      </c>
      <c r="Y270" s="71">
        <v>1</v>
      </c>
      <c r="Z270" s="72">
        <v>1</v>
      </c>
      <c r="AA270" s="73">
        <v>0</v>
      </c>
      <c r="AB270" s="74">
        <v>0</v>
      </c>
      <c r="AC270" s="75">
        <v>1</v>
      </c>
      <c r="AD270" s="76">
        <v>1</v>
      </c>
      <c r="AE270" s="77">
        <v>1</v>
      </c>
      <c r="AF270" s="78">
        <v>1</v>
      </c>
      <c r="AG270" s="79">
        <v>0</v>
      </c>
      <c r="AH270" s="80">
        <v>1</v>
      </c>
      <c r="AI270" s="81">
        <v>0</v>
      </c>
      <c r="AJ270" s="82">
        <v>0</v>
      </c>
      <c r="AK270" s="83">
        <v>1</v>
      </c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E270" s="19">
        <f t="shared" si="26"/>
        <v>17</v>
      </c>
      <c r="DF270" s="19" t="str">
        <f t="shared" si="27"/>
        <v/>
      </c>
    </row>
    <row r="271" spans="1:110" x14ac:dyDescent="0.3">
      <c r="A271" s="19"/>
      <c r="B271" s="6">
        <f t="shared" si="24"/>
        <v>25</v>
      </c>
      <c r="C271" s="6"/>
      <c r="D271" s="6"/>
      <c r="E271" s="6">
        <f t="shared" si="25"/>
        <v>4</v>
      </c>
      <c r="F271" s="6" t="str">
        <f t="shared" si="28"/>
        <v>Q1422</v>
      </c>
      <c r="G271" s="6" t="s">
        <v>283</v>
      </c>
      <c r="H271" s="6">
        <v>1422</v>
      </c>
      <c r="I271" s="3" t="s">
        <v>218</v>
      </c>
      <c r="J271" s="56">
        <v>1</v>
      </c>
      <c r="K271" s="57">
        <v>1</v>
      </c>
      <c r="L271" s="58">
        <v>1</v>
      </c>
      <c r="M271" s="59">
        <v>1</v>
      </c>
      <c r="N271" s="60">
        <v>0</v>
      </c>
      <c r="O271" s="61">
        <v>1</v>
      </c>
      <c r="P271" s="62">
        <v>1</v>
      </c>
      <c r="Q271" s="63">
        <v>1</v>
      </c>
      <c r="R271" s="64">
        <v>1</v>
      </c>
      <c r="S271" s="65">
        <v>1</v>
      </c>
      <c r="T271" s="66">
        <v>0</v>
      </c>
      <c r="U271" s="67">
        <v>1</v>
      </c>
      <c r="V271" s="68">
        <v>1</v>
      </c>
      <c r="W271" s="69">
        <v>1</v>
      </c>
      <c r="X271" s="70">
        <v>1</v>
      </c>
      <c r="Y271" s="71">
        <v>1</v>
      </c>
      <c r="Z271" s="72">
        <v>1</v>
      </c>
      <c r="AA271" s="73">
        <v>1</v>
      </c>
      <c r="AB271" s="74">
        <v>1</v>
      </c>
      <c r="AC271" s="75">
        <v>1</v>
      </c>
      <c r="AD271" s="76">
        <v>1</v>
      </c>
      <c r="AE271" s="77">
        <v>1</v>
      </c>
      <c r="AF271" s="78">
        <v>1</v>
      </c>
      <c r="AG271" s="79">
        <v>0</v>
      </c>
      <c r="AH271" s="80">
        <v>1</v>
      </c>
      <c r="AI271" s="81">
        <v>1</v>
      </c>
      <c r="AJ271" s="82">
        <v>1</v>
      </c>
      <c r="AK271" s="83">
        <v>1</v>
      </c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E271" s="19">
        <f t="shared" si="26"/>
        <v>25</v>
      </c>
      <c r="DF271" s="19" t="str">
        <f t="shared" si="27"/>
        <v/>
      </c>
    </row>
    <row r="272" spans="1:110" x14ac:dyDescent="0.3">
      <c r="A272" s="19"/>
      <c r="B272" s="6">
        <f t="shared" si="24"/>
        <v>12</v>
      </c>
      <c r="C272" s="6"/>
      <c r="D272" s="6"/>
      <c r="E272" s="6">
        <f t="shared" si="25"/>
        <v>17</v>
      </c>
      <c r="F272" s="6" t="str">
        <f t="shared" si="28"/>
        <v>Q1423</v>
      </c>
      <c r="G272" s="6" t="s">
        <v>283</v>
      </c>
      <c r="H272" s="6">
        <v>1423</v>
      </c>
      <c r="I272" s="3" t="s">
        <v>219</v>
      </c>
      <c r="J272" s="56">
        <v>0</v>
      </c>
      <c r="K272" s="57">
        <v>0</v>
      </c>
      <c r="L272" s="58">
        <v>0</v>
      </c>
      <c r="M272" s="59">
        <v>0</v>
      </c>
      <c r="N272" s="60">
        <v>0</v>
      </c>
      <c r="O272" s="61">
        <v>0</v>
      </c>
      <c r="P272" s="62">
        <v>0</v>
      </c>
      <c r="Q272" s="63">
        <v>1</v>
      </c>
      <c r="R272" s="64">
        <v>0</v>
      </c>
      <c r="S272" s="65">
        <v>1</v>
      </c>
      <c r="T272" s="66">
        <v>0</v>
      </c>
      <c r="U272" s="67">
        <v>1</v>
      </c>
      <c r="V272" s="68">
        <v>0</v>
      </c>
      <c r="W272" s="69">
        <v>0</v>
      </c>
      <c r="X272" s="70">
        <v>1</v>
      </c>
      <c r="Y272" s="71">
        <v>1</v>
      </c>
      <c r="Z272" s="72">
        <v>0</v>
      </c>
      <c r="AA272" s="73">
        <v>0</v>
      </c>
      <c r="AB272" s="74">
        <v>1</v>
      </c>
      <c r="AC272" s="75">
        <v>0</v>
      </c>
      <c r="AD272" s="76">
        <v>1</v>
      </c>
      <c r="AE272" s="77">
        <v>0</v>
      </c>
      <c r="AF272" s="78">
        <v>1</v>
      </c>
      <c r="AG272" s="79">
        <v>0</v>
      </c>
      <c r="AH272" s="80">
        <v>1</v>
      </c>
      <c r="AI272" s="81">
        <v>1</v>
      </c>
      <c r="AJ272" s="82">
        <v>1</v>
      </c>
      <c r="AK272" s="83">
        <v>1</v>
      </c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E272" s="19">
        <f t="shared" si="26"/>
        <v>12</v>
      </c>
      <c r="DF272" s="19" t="str">
        <f t="shared" si="27"/>
        <v/>
      </c>
    </row>
    <row r="273" spans="1:110" x14ac:dyDescent="0.3">
      <c r="A273" s="19"/>
      <c r="B273" s="6">
        <f t="shared" si="24"/>
        <v>13</v>
      </c>
      <c r="C273" s="6"/>
      <c r="D273" s="6"/>
      <c r="E273" s="6">
        <f t="shared" si="25"/>
        <v>16</v>
      </c>
      <c r="F273" s="6" t="str">
        <f t="shared" si="28"/>
        <v>Q1424</v>
      </c>
      <c r="G273" s="6" t="s">
        <v>283</v>
      </c>
      <c r="H273" s="6">
        <v>1424</v>
      </c>
      <c r="I273" s="3" t="s">
        <v>220</v>
      </c>
      <c r="J273" s="56">
        <v>1</v>
      </c>
      <c r="K273" s="57">
        <v>1</v>
      </c>
      <c r="L273" s="58">
        <v>1</v>
      </c>
      <c r="M273" s="59">
        <v>1</v>
      </c>
      <c r="N273" s="60">
        <v>0</v>
      </c>
      <c r="O273" s="61">
        <v>0</v>
      </c>
      <c r="P273" s="62">
        <v>0</v>
      </c>
      <c r="Q273" s="63">
        <v>0</v>
      </c>
      <c r="R273" s="64">
        <v>0</v>
      </c>
      <c r="S273" s="65">
        <v>1</v>
      </c>
      <c r="T273" s="66">
        <v>0</v>
      </c>
      <c r="U273" s="67">
        <v>1</v>
      </c>
      <c r="V273" s="68">
        <v>0</v>
      </c>
      <c r="W273" s="69">
        <v>1</v>
      </c>
      <c r="X273" s="70">
        <v>0</v>
      </c>
      <c r="Y273" s="71">
        <v>1</v>
      </c>
      <c r="Z273" s="72">
        <v>0</v>
      </c>
      <c r="AA273" s="73">
        <v>0</v>
      </c>
      <c r="AB273" s="74">
        <v>0</v>
      </c>
      <c r="AC273" s="75">
        <v>0</v>
      </c>
      <c r="AD273" s="76">
        <v>1</v>
      </c>
      <c r="AE273" s="77">
        <v>1</v>
      </c>
      <c r="AF273" s="78">
        <v>0</v>
      </c>
      <c r="AG273" s="79">
        <v>0</v>
      </c>
      <c r="AH273" s="80">
        <v>1</v>
      </c>
      <c r="AI273" s="81">
        <v>1</v>
      </c>
      <c r="AJ273" s="82">
        <v>0</v>
      </c>
      <c r="AK273" s="83">
        <v>1</v>
      </c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E273" s="19">
        <f t="shared" si="26"/>
        <v>13</v>
      </c>
      <c r="DF273" s="19" t="str">
        <f t="shared" si="27"/>
        <v/>
      </c>
    </row>
    <row r="274" spans="1:110" x14ac:dyDescent="0.3">
      <c r="A274" s="19"/>
      <c r="B274" s="6">
        <f t="shared" si="24"/>
        <v>13</v>
      </c>
      <c r="C274" s="6"/>
      <c r="D274" s="6"/>
      <c r="E274" s="6">
        <f t="shared" si="25"/>
        <v>16</v>
      </c>
      <c r="F274" s="6" t="str">
        <f t="shared" si="28"/>
        <v>Q1425</v>
      </c>
      <c r="G274" s="6" t="s">
        <v>283</v>
      </c>
      <c r="H274" s="6">
        <v>1425</v>
      </c>
      <c r="I274" s="3" t="s">
        <v>221</v>
      </c>
      <c r="J274" s="56">
        <v>0</v>
      </c>
      <c r="K274" s="57">
        <v>1</v>
      </c>
      <c r="L274" s="58">
        <v>1</v>
      </c>
      <c r="M274" s="59">
        <v>1</v>
      </c>
      <c r="N274" s="60">
        <v>0</v>
      </c>
      <c r="O274" s="61">
        <v>0</v>
      </c>
      <c r="P274" s="62">
        <v>0</v>
      </c>
      <c r="Q274" s="63">
        <v>1</v>
      </c>
      <c r="R274" s="64">
        <v>0</v>
      </c>
      <c r="S274" s="65">
        <v>1</v>
      </c>
      <c r="T274" s="66">
        <v>0</v>
      </c>
      <c r="U274" s="67">
        <v>0</v>
      </c>
      <c r="V274" s="68">
        <v>0</v>
      </c>
      <c r="W274" s="69">
        <v>1</v>
      </c>
      <c r="X274" s="70">
        <v>0</v>
      </c>
      <c r="Y274" s="71">
        <v>1</v>
      </c>
      <c r="Z274" s="72">
        <v>1</v>
      </c>
      <c r="AA274" s="73">
        <v>0</v>
      </c>
      <c r="AB274" s="74">
        <v>0</v>
      </c>
      <c r="AC274" s="75">
        <v>0</v>
      </c>
      <c r="AD274" s="76">
        <v>1</v>
      </c>
      <c r="AE274" s="77">
        <v>0</v>
      </c>
      <c r="AF274" s="78">
        <v>0</v>
      </c>
      <c r="AG274" s="79">
        <v>0</v>
      </c>
      <c r="AH274" s="80">
        <v>1</v>
      </c>
      <c r="AI274" s="81">
        <v>1</v>
      </c>
      <c r="AJ274" s="82">
        <v>1</v>
      </c>
      <c r="AK274" s="83">
        <v>1</v>
      </c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E274" s="19">
        <f t="shared" si="26"/>
        <v>13</v>
      </c>
      <c r="DF274" s="19" t="str">
        <f t="shared" si="27"/>
        <v/>
      </c>
    </row>
    <row r="275" spans="1:110" x14ac:dyDescent="0.3">
      <c r="A275" s="19"/>
      <c r="B275" s="6">
        <f t="shared" si="24"/>
        <v>21</v>
      </c>
      <c r="C275" s="6"/>
      <c r="D275" s="6"/>
      <c r="E275" s="6">
        <f t="shared" si="25"/>
        <v>8</v>
      </c>
      <c r="F275" s="6" t="str">
        <f t="shared" si="28"/>
        <v>Q1455</v>
      </c>
      <c r="G275" s="6" t="s">
        <v>283</v>
      </c>
      <c r="H275" s="6">
        <v>1455</v>
      </c>
      <c r="I275" s="3" t="s">
        <v>222</v>
      </c>
      <c r="J275" s="56">
        <v>1</v>
      </c>
      <c r="K275" s="57">
        <v>1</v>
      </c>
      <c r="L275" s="58">
        <v>1</v>
      </c>
      <c r="M275" s="59">
        <v>1</v>
      </c>
      <c r="N275" s="60">
        <v>1</v>
      </c>
      <c r="O275" s="61">
        <v>1</v>
      </c>
      <c r="P275" s="62">
        <v>0</v>
      </c>
      <c r="Q275" s="63">
        <v>1</v>
      </c>
      <c r="R275" s="64">
        <v>0</v>
      </c>
      <c r="S275" s="65">
        <v>1</v>
      </c>
      <c r="T275" s="66">
        <v>0</v>
      </c>
      <c r="U275" s="67">
        <v>1</v>
      </c>
      <c r="V275" s="68">
        <v>1</v>
      </c>
      <c r="W275" s="69">
        <v>1</v>
      </c>
      <c r="X275" s="70">
        <v>0</v>
      </c>
      <c r="Y275" s="71">
        <v>1</v>
      </c>
      <c r="Z275" s="72">
        <v>1</v>
      </c>
      <c r="AA275" s="73">
        <v>0</v>
      </c>
      <c r="AB275" s="74">
        <v>1</v>
      </c>
      <c r="AC275" s="75">
        <v>1</v>
      </c>
      <c r="AD275" s="76">
        <v>1</v>
      </c>
      <c r="AE275" s="77">
        <v>0</v>
      </c>
      <c r="AF275" s="78">
        <v>1</v>
      </c>
      <c r="AG275" s="79">
        <v>0</v>
      </c>
      <c r="AH275" s="80">
        <v>1</v>
      </c>
      <c r="AI275" s="81">
        <v>1</v>
      </c>
      <c r="AJ275" s="82">
        <v>1</v>
      </c>
      <c r="AK275" s="83">
        <v>1</v>
      </c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E275" s="19">
        <f t="shared" si="26"/>
        <v>21</v>
      </c>
      <c r="DF275" s="19" t="str">
        <f t="shared" si="27"/>
        <v/>
      </c>
    </row>
    <row r="276" spans="1:110" x14ac:dyDescent="0.3">
      <c r="A276" s="19"/>
      <c r="B276" s="6">
        <f t="shared" si="24"/>
        <v>7</v>
      </c>
      <c r="C276" s="6"/>
      <c r="D276" s="6"/>
      <c r="E276" s="6">
        <f t="shared" si="25"/>
        <v>22</v>
      </c>
      <c r="F276" s="6" t="str">
        <f t="shared" si="28"/>
        <v>Q1456</v>
      </c>
      <c r="G276" s="6" t="s">
        <v>283</v>
      </c>
      <c r="H276" s="6">
        <v>1456</v>
      </c>
      <c r="I276" s="3" t="s">
        <v>223</v>
      </c>
      <c r="J276" s="56">
        <v>0</v>
      </c>
      <c r="K276" s="57">
        <v>1</v>
      </c>
      <c r="L276" s="58">
        <v>0</v>
      </c>
      <c r="M276" s="59">
        <v>0</v>
      </c>
      <c r="N276" s="60">
        <v>1</v>
      </c>
      <c r="O276" s="61">
        <v>0</v>
      </c>
      <c r="P276" s="62">
        <v>0</v>
      </c>
      <c r="Q276" s="63">
        <v>0</v>
      </c>
      <c r="R276" s="64">
        <v>0</v>
      </c>
      <c r="S276" s="65">
        <v>1</v>
      </c>
      <c r="T276" s="66">
        <v>0</v>
      </c>
      <c r="U276" s="67">
        <v>0</v>
      </c>
      <c r="V276" s="68">
        <v>0</v>
      </c>
      <c r="W276" s="69">
        <v>0</v>
      </c>
      <c r="X276" s="70">
        <v>0</v>
      </c>
      <c r="Y276" s="71">
        <v>1</v>
      </c>
      <c r="Z276" s="72">
        <v>0</v>
      </c>
      <c r="AA276" s="73">
        <v>0</v>
      </c>
      <c r="AB276" s="74">
        <v>0</v>
      </c>
      <c r="AC276" s="75">
        <v>1</v>
      </c>
      <c r="AD276" s="76">
        <v>0</v>
      </c>
      <c r="AE276" s="77">
        <v>0</v>
      </c>
      <c r="AF276" s="78">
        <v>0</v>
      </c>
      <c r="AG276" s="79">
        <v>0</v>
      </c>
      <c r="AH276" s="80">
        <v>0</v>
      </c>
      <c r="AI276" s="81">
        <v>1</v>
      </c>
      <c r="AJ276" s="82">
        <v>0</v>
      </c>
      <c r="AK276" s="83">
        <v>1</v>
      </c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E276" s="19">
        <f t="shared" si="26"/>
        <v>7</v>
      </c>
      <c r="DF276" s="19" t="str">
        <f t="shared" si="27"/>
        <v/>
      </c>
    </row>
    <row r="277" spans="1:110" x14ac:dyDescent="0.3">
      <c r="A277" s="19"/>
      <c r="B277" s="6">
        <f t="shared" si="24"/>
        <v>17</v>
      </c>
      <c r="C277" s="6"/>
      <c r="D277" s="6"/>
      <c r="E277" s="6">
        <f t="shared" si="25"/>
        <v>12</v>
      </c>
      <c r="F277" s="6" t="str">
        <f t="shared" si="28"/>
        <v>Q1457</v>
      </c>
      <c r="G277" s="6" t="s">
        <v>283</v>
      </c>
      <c r="H277" s="6">
        <v>1457</v>
      </c>
      <c r="I277" s="3" t="s">
        <v>186</v>
      </c>
      <c r="J277" s="56">
        <v>1</v>
      </c>
      <c r="K277" s="57">
        <v>1</v>
      </c>
      <c r="L277" s="58">
        <v>1</v>
      </c>
      <c r="M277" s="59">
        <v>1</v>
      </c>
      <c r="N277" s="60">
        <v>1</v>
      </c>
      <c r="O277" s="61">
        <v>0</v>
      </c>
      <c r="P277" s="62">
        <v>0</v>
      </c>
      <c r="Q277" s="63">
        <v>1</v>
      </c>
      <c r="R277" s="64">
        <v>0</v>
      </c>
      <c r="S277" s="65">
        <v>1</v>
      </c>
      <c r="T277" s="66">
        <v>0</v>
      </c>
      <c r="U277" s="67">
        <v>0</v>
      </c>
      <c r="V277" s="68">
        <v>0</v>
      </c>
      <c r="W277" s="69">
        <v>1</v>
      </c>
      <c r="X277" s="70">
        <v>0</v>
      </c>
      <c r="Y277" s="71">
        <v>1</v>
      </c>
      <c r="Z277" s="72">
        <v>1</v>
      </c>
      <c r="AA277" s="73">
        <v>0</v>
      </c>
      <c r="AB277" s="74">
        <v>1</v>
      </c>
      <c r="AC277" s="75">
        <v>1</v>
      </c>
      <c r="AD277" s="76">
        <v>1</v>
      </c>
      <c r="AE277" s="77">
        <v>1</v>
      </c>
      <c r="AF277" s="78">
        <v>1</v>
      </c>
      <c r="AG277" s="79">
        <v>0</v>
      </c>
      <c r="AH277" s="80">
        <v>0</v>
      </c>
      <c r="AI277" s="81">
        <v>1</v>
      </c>
      <c r="AJ277" s="82">
        <v>0</v>
      </c>
      <c r="AK277" s="83">
        <v>1</v>
      </c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E277" s="19">
        <f t="shared" si="26"/>
        <v>17</v>
      </c>
      <c r="DF277" s="19" t="str">
        <f t="shared" si="27"/>
        <v/>
      </c>
    </row>
    <row r="278" spans="1:110" x14ac:dyDescent="0.3">
      <c r="A278" s="19"/>
      <c r="B278" s="6">
        <f t="shared" si="24"/>
        <v>11</v>
      </c>
      <c r="C278" s="6"/>
      <c r="D278" s="6"/>
      <c r="E278" s="6">
        <f t="shared" si="25"/>
        <v>18</v>
      </c>
      <c r="F278" s="6" t="str">
        <f t="shared" si="28"/>
        <v>Q1458</v>
      </c>
      <c r="G278" s="6" t="s">
        <v>283</v>
      </c>
      <c r="H278" s="6">
        <v>1458</v>
      </c>
      <c r="I278" s="3" t="s">
        <v>224</v>
      </c>
      <c r="J278" s="56">
        <v>1</v>
      </c>
      <c r="K278" s="57">
        <v>1</v>
      </c>
      <c r="L278" s="58">
        <v>0</v>
      </c>
      <c r="M278" s="59">
        <v>1</v>
      </c>
      <c r="N278" s="60">
        <v>0</v>
      </c>
      <c r="O278" s="61">
        <v>0</v>
      </c>
      <c r="P278" s="62">
        <v>1</v>
      </c>
      <c r="Q278" s="63">
        <v>0</v>
      </c>
      <c r="R278" s="64">
        <v>0</v>
      </c>
      <c r="S278" s="65">
        <v>1</v>
      </c>
      <c r="T278" s="66">
        <v>0</v>
      </c>
      <c r="U278" s="67">
        <v>0</v>
      </c>
      <c r="V278" s="68">
        <v>0</v>
      </c>
      <c r="W278" s="69">
        <v>1</v>
      </c>
      <c r="X278" s="70">
        <v>0</v>
      </c>
      <c r="Y278" s="71">
        <v>1</v>
      </c>
      <c r="Z278" s="72">
        <v>0</v>
      </c>
      <c r="AA278" s="73">
        <v>0</v>
      </c>
      <c r="AB278" s="74">
        <v>0</v>
      </c>
      <c r="AC278" s="75">
        <v>0</v>
      </c>
      <c r="AD278" s="76">
        <v>0</v>
      </c>
      <c r="AE278" s="77">
        <v>0</v>
      </c>
      <c r="AF278" s="78">
        <v>1</v>
      </c>
      <c r="AG278" s="79">
        <v>0</v>
      </c>
      <c r="AH278" s="80">
        <v>1</v>
      </c>
      <c r="AI278" s="81">
        <v>1</v>
      </c>
      <c r="AJ278" s="82">
        <v>1</v>
      </c>
      <c r="AK278" s="83">
        <v>0</v>
      </c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E278" s="19">
        <f t="shared" si="26"/>
        <v>11</v>
      </c>
      <c r="DF278" s="19" t="str">
        <f t="shared" si="27"/>
        <v/>
      </c>
    </row>
    <row r="279" spans="1:110" x14ac:dyDescent="0.3">
      <c r="A279" s="19"/>
      <c r="B279" s="6">
        <f t="shared" si="24"/>
        <v>14</v>
      </c>
      <c r="C279" s="6"/>
      <c r="D279" s="6"/>
      <c r="E279" s="6">
        <f t="shared" si="25"/>
        <v>15</v>
      </c>
      <c r="F279" s="6" t="str">
        <f t="shared" si="28"/>
        <v>Q1459</v>
      </c>
      <c r="G279" s="6" t="s">
        <v>283</v>
      </c>
      <c r="H279" s="6">
        <v>1459</v>
      </c>
      <c r="I279" s="3" t="s">
        <v>225</v>
      </c>
      <c r="J279" s="56">
        <v>0</v>
      </c>
      <c r="K279" s="57">
        <v>1</v>
      </c>
      <c r="L279" s="58">
        <v>1</v>
      </c>
      <c r="M279" s="59">
        <v>1</v>
      </c>
      <c r="N279" s="60">
        <v>0</v>
      </c>
      <c r="O279" s="61">
        <v>0</v>
      </c>
      <c r="P279" s="62">
        <v>0</v>
      </c>
      <c r="Q279" s="63">
        <v>0</v>
      </c>
      <c r="R279" s="64">
        <v>0</v>
      </c>
      <c r="S279" s="65">
        <v>1</v>
      </c>
      <c r="T279" s="66">
        <v>0</v>
      </c>
      <c r="U279" s="67">
        <v>1</v>
      </c>
      <c r="V279" s="68">
        <v>0</v>
      </c>
      <c r="W279" s="69">
        <v>1</v>
      </c>
      <c r="X279" s="70">
        <v>0</v>
      </c>
      <c r="Y279" s="71">
        <v>1</v>
      </c>
      <c r="Z279" s="72">
        <v>1</v>
      </c>
      <c r="AA279" s="73">
        <v>0</v>
      </c>
      <c r="AB279" s="74">
        <v>1</v>
      </c>
      <c r="AC279" s="75">
        <v>1</v>
      </c>
      <c r="AD279" s="76">
        <v>1</v>
      </c>
      <c r="AE279" s="77">
        <v>0</v>
      </c>
      <c r="AF279" s="78">
        <v>0</v>
      </c>
      <c r="AG279" s="79">
        <v>0</v>
      </c>
      <c r="AH279" s="80">
        <v>1</v>
      </c>
      <c r="AI279" s="81">
        <v>0</v>
      </c>
      <c r="AJ279" s="82">
        <v>1</v>
      </c>
      <c r="AK279" s="83">
        <v>1</v>
      </c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E279" s="19">
        <f t="shared" si="26"/>
        <v>14</v>
      </c>
      <c r="DF279" s="19" t="str">
        <f t="shared" si="27"/>
        <v/>
      </c>
    </row>
    <row r="280" spans="1:110" x14ac:dyDescent="0.3">
      <c r="A280" s="19"/>
      <c r="B280" s="6">
        <f t="shared" si="24"/>
        <v>22</v>
      </c>
      <c r="C280" s="6"/>
      <c r="D280" s="6"/>
      <c r="E280" s="6">
        <f t="shared" si="25"/>
        <v>7</v>
      </c>
      <c r="F280" s="6" t="str">
        <f t="shared" si="28"/>
        <v>Q1477</v>
      </c>
      <c r="G280" s="6" t="s">
        <v>283</v>
      </c>
      <c r="H280" s="6">
        <v>1477</v>
      </c>
      <c r="I280" s="3" t="s">
        <v>226</v>
      </c>
      <c r="J280" s="56">
        <v>1</v>
      </c>
      <c r="K280" s="57">
        <v>1</v>
      </c>
      <c r="L280" s="58">
        <v>1</v>
      </c>
      <c r="M280" s="59">
        <v>1</v>
      </c>
      <c r="N280" s="60">
        <v>0</v>
      </c>
      <c r="O280" s="61">
        <v>0</v>
      </c>
      <c r="P280" s="62">
        <v>0</v>
      </c>
      <c r="Q280" s="63">
        <v>1</v>
      </c>
      <c r="R280" s="64">
        <v>0</v>
      </c>
      <c r="S280" s="65">
        <v>1</v>
      </c>
      <c r="T280" s="66">
        <v>1</v>
      </c>
      <c r="U280" s="67">
        <v>1</v>
      </c>
      <c r="V280" s="68">
        <v>1</v>
      </c>
      <c r="W280" s="69">
        <v>1</v>
      </c>
      <c r="X280" s="70">
        <v>1</v>
      </c>
      <c r="Y280" s="71">
        <v>1</v>
      </c>
      <c r="Z280" s="72">
        <v>1</v>
      </c>
      <c r="AA280" s="73">
        <v>0</v>
      </c>
      <c r="AB280" s="74">
        <v>1</v>
      </c>
      <c r="AC280" s="75">
        <v>1</v>
      </c>
      <c r="AD280" s="76">
        <v>1</v>
      </c>
      <c r="AE280" s="77">
        <v>0</v>
      </c>
      <c r="AF280" s="78">
        <v>1</v>
      </c>
      <c r="AG280" s="79">
        <v>1</v>
      </c>
      <c r="AH280" s="80">
        <v>1</v>
      </c>
      <c r="AI280" s="81">
        <v>1</v>
      </c>
      <c r="AJ280" s="82">
        <v>1</v>
      </c>
      <c r="AK280" s="83">
        <v>1</v>
      </c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E280" s="19">
        <f t="shared" si="26"/>
        <v>22</v>
      </c>
      <c r="DF280" s="19" t="str">
        <f t="shared" si="27"/>
        <v/>
      </c>
    </row>
    <row r="281" spans="1:110" x14ac:dyDescent="0.3">
      <c r="A281" s="19"/>
      <c r="B281" s="6">
        <f t="shared" si="24"/>
        <v>3</v>
      </c>
      <c r="C281" s="6"/>
      <c r="D281" s="6"/>
      <c r="E281" s="6">
        <f t="shared" si="25"/>
        <v>26</v>
      </c>
      <c r="F281" s="6" t="str">
        <f t="shared" si="28"/>
        <v>Q1478</v>
      </c>
      <c r="G281" s="6" t="s">
        <v>283</v>
      </c>
      <c r="H281" s="6">
        <v>1478</v>
      </c>
      <c r="I281" s="3" t="s">
        <v>227</v>
      </c>
      <c r="J281" s="56">
        <v>0</v>
      </c>
      <c r="K281" s="57">
        <v>0</v>
      </c>
      <c r="L281" s="58">
        <v>0</v>
      </c>
      <c r="M281" s="59">
        <v>0</v>
      </c>
      <c r="N281" s="60">
        <v>0</v>
      </c>
      <c r="O281" s="61">
        <v>0</v>
      </c>
      <c r="P281" s="62">
        <v>0</v>
      </c>
      <c r="Q281" s="63">
        <v>0</v>
      </c>
      <c r="R281" s="64">
        <v>0</v>
      </c>
      <c r="S281" s="65">
        <v>0</v>
      </c>
      <c r="T281" s="66">
        <v>0</v>
      </c>
      <c r="U281" s="67">
        <v>1</v>
      </c>
      <c r="V281" s="68">
        <v>0</v>
      </c>
      <c r="W281" s="69">
        <v>0</v>
      </c>
      <c r="X281" s="70">
        <v>0</v>
      </c>
      <c r="Y281" s="71">
        <v>0</v>
      </c>
      <c r="Z281" s="72">
        <v>0</v>
      </c>
      <c r="AA281" s="73">
        <v>0</v>
      </c>
      <c r="AB281" s="74">
        <v>0</v>
      </c>
      <c r="AC281" s="75">
        <v>1</v>
      </c>
      <c r="AD281" s="76">
        <v>0</v>
      </c>
      <c r="AE281" s="77">
        <v>0</v>
      </c>
      <c r="AF281" s="78">
        <v>1</v>
      </c>
      <c r="AG281" s="79">
        <v>0</v>
      </c>
      <c r="AH281" s="80">
        <v>0</v>
      </c>
      <c r="AI281" s="81">
        <v>0</v>
      </c>
      <c r="AJ281" s="82">
        <v>0</v>
      </c>
      <c r="AK281" s="83">
        <v>0</v>
      </c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E281" s="19">
        <f t="shared" si="26"/>
        <v>3</v>
      </c>
      <c r="DF281" s="19" t="str">
        <f t="shared" si="27"/>
        <v/>
      </c>
    </row>
    <row r="282" spans="1:110" x14ac:dyDescent="0.3">
      <c r="A282" s="19"/>
      <c r="B282" s="6">
        <f t="shared" si="24"/>
        <v>4</v>
      </c>
      <c r="C282" s="6"/>
      <c r="D282" s="6"/>
      <c r="E282" s="6">
        <f t="shared" si="25"/>
        <v>25</v>
      </c>
      <c r="F282" s="6" t="str">
        <f t="shared" si="28"/>
        <v>Q1479</v>
      </c>
      <c r="G282" s="6" t="s">
        <v>283</v>
      </c>
      <c r="H282" s="6">
        <v>1479</v>
      </c>
      <c r="I282" s="3" t="s">
        <v>228</v>
      </c>
      <c r="J282" s="56">
        <v>0</v>
      </c>
      <c r="K282" s="57">
        <v>0</v>
      </c>
      <c r="L282" s="58">
        <v>0</v>
      </c>
      <c r="M282" s="59">
        <v>1</v>
      </c>
      <c r="N282" s="60">
        <v>0</v>
      </c>
      <c r="O282" s="61">
        <v>0</v>
      </c>
      <c r="P282" s="62">
        <v>0</v>
      </c>
      <c r="Q282" s="63">
        <v>0</v>
      </c>
      <c r="R282" s="64">
        <v>0</v>
      </c>
      <c r="S282" s="65">
        <v>0</v>
      </c>
      <c r="T282" s="66">
        <v>0</v>
      </c>
      <c r="U282" s="67">
        <v>0</v>
      </c>
      <c r="V282" s="68">
        <v>0</v>
      </c>
      <c r="W282" s="69">
        <v>1</v>
      </c>
      <c r="X282" s="70">
        <v>0</v>
      </c>
      <c r="Y282" s="71">
        <v>0</v>
      </c>
      <c r="Z282" s="72">
        <v>1</v>
      </c>
      <c r="AA282" s="73">
        <v>0</v>
      </c>
      <c r="AB282" s="74">
        <v>0</v>
      </c>
      <c r="AC282" s="75">
        <v>1</v>
      </c>
      <c r="AD282" s="76">
        <v>0</v>
      </c>
      <c r="AE282" s="77">
        <v>0</v>
      </c>
      <c r="AF282" s="78">
        <v>0</v>
      </c>
      <c r="AG282" s="79">
        <v>0</v>
      </c>
      <c r="AH282" s="80">
        <v>0</v>
      </c>
      <c r="AI282" s="81">
        <v>0</v>
      </c>
      <c r="AJ282" s="82">
        <v>0</v>
      </c>
      <c r="AK282" s="83">
        <v>0</v>
      </c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E282" s="19">
        <f t="shared" si="26"/>
        <v>4</v>
      </c>
      <c r="DF282" s="19" t="str">
        <f t="shared" si="27"/>
        <v/>
      </c>
    </row>
    <row r="283" spans="1:110" x14ac:dyDescent="0.3">
      <c r="A283" s="19"/>
      <c r="B283" s="6">
        <f t="shared" ref="B283:B335" si="29">SUM(J283:DC283)</f>
        <v>25</v>
      </c>
      <c r="C283" s="6"/>
      <c r="D283" s="6"/>
      <c r="E283" s="6">
        <f t="shared" si="25"/>
        <v>4</v>
      </c>
      <c r="F283" s="6" t="str">
        <f t="shared" si="28"/>
        <v>Q1480</v>
      </c>
      <c r="G283" s="6" t="s">
        <v>283</v>
      </c>
      <c r="H283" s="6">
        <v>1480</v>
      </c>
      <c r="I283" s="3" t="s">
        <v>229</v>
      </c>
      <c r="J283" s="56">
        <v>1</v>
      </c>
      <c r="K283" s="57">
        <v>1</v>
      </c>
      <c r="L283" s="58">
        <v>1</v>
      </c>
      <c r="M283" s="59">
        <v>1</v>
      </c>
      <c r="N283" s="60">
        <v>1</v>
      </c>
      <c r="O283" s="61">
        <v>1</v>
      </c>
      <c r="P283" s="62">
        <v>1</v>
      </c>
      <c r="Q283" s="63">
        <v>1</v>
      </c>
      <c r="R283" s="64">
        <v>0</v>
      </c>
      <c r="S283" s="65">
        <v>1</v>
      </c>
      <c r="T283" s="66">
        <v>1</v>
      </c>
      <c r="U283" s="67">
        <v>0</v>
      </c>
      <c r="V283" s="68">
        <v>1</v>
      </c>
      <c r="W283" s="69">
        <v>1</v>
      </c>
      <c r="X283" s="70">
        <v>0</v>
      </c>
      <c r="Y283" s="71">
        <v>1</v>
      </c>
      <c r="Z283" s="72">
        <v>1</v>
      </c>
      <c r="AA283" s="73">
        <v>1</v>
      </c>
      <c r="AB283" s="74">
        <v>1</v>
      </c>
      <c r="AC283" s="75">
        <v>1</v>
      </c>
      <c r="AD283" s="76">
        <v>1</v>
      </c>
      <c r="AE283" s="77">
        <v>1</v>
      </c>
      <c r="AF283" s="78">
        <v>1</v>
      </c>
      <c r="AG283" s="79">
        <v>1</v>
      </c>
      <c r="AH283" s="80">
        <v>1</v>
      </c>
      <c r="AI283" s="81">
        <v>1</v>
      </c>
      <c r="AJ283" s="82">
        <v>1</v>
      </c>
      <c r="AK283" s="83">
        <v>1</v>
      </c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E283" s="19">
        <f t="shared" si="26"/>
        <v>25</v>
      </c>
      <c r="DF283" s="19" t="str">
        <f t="shared" si="27"/>
        <v/>
      </c>
    </row>
    <row r="284" spans="1:110" x14ac:dyDescent="0.3">
      <c r="A284" s="19"/>
      <c r="B284" s="6">
        <f t="shared" si="29"/>
        <v>21</v>
      </c>
      <c r="C284" s="6"/>
      <c r="D284" s="6"/>
      <c r="E284" s="6">
        <f t="shared" si="25"/>
        <v>8</v>
      </c>
      <c r="F284" s="6" t="str">
        <f t="shared" si="28"/>
        <v>Q1481</v>
      </c>
      <c r="G284" s="6" t="s">
        <v>283</v>
      </c>
      <c r="H284" s="6">
        <v>1481</v>
      </c>
      <c r="I284" s="3" t="s">
        <v>230</v>
      </c>
      <c r="J284" s="56">
        <v>0</v>
      </c>
      <c r="K284" s="57">
        <v>1</v>
      </c>
      <c r="L284" s="58">
        <v>1</v>
      </c>
      <c r="M284" s="59">
        <v>1</v>
      </c>
      <c r="N284" s="60">
        <v>0</v>
      </c>
      <c r="O284" s="61">
        <v>1</v>
      </c>
      <c r="P284" s="62">
        <v>1</v>
      </c>
      <c r="Q284" s="63">
        <v>1</v>
      </c>
      <c r="R284" s="64">
        <v>0</v>
      </c>
      <c r="S284" s="65">
        <v>1</v>
      </c>
      <c r="T284" s="66">
        <v>1</v>
      </c>
      <c r="U284" s="67">
        <v>1</v>
      </c>
      <c r="V284" s="68">
        <v>1</v>
      </c>
      <c r="W284" s="69">
        <v>1</v>
      </c>
      <c r="X284" s="70">
        <v>1</v>
      </c>
      <c r="Y284" s="71">
        <v>1</v>
      </c>
      <c r="Z284" s="72">
        <v>0</v>
      </c>
      <c r="AA284" s="73">
        <v>0</v>
      </c>
      <c r="AB284" s="74">
        <v>1</v>
      </c>
      <c r="AC284" s="75">
        <v>1</v>
      </c>
      <c r="AD284" s="76">
        <v>1</v>
      </c>
      <c r="AE284" s="77">
        <v>1</v>
      </c>
      <c r="AF284" s="78">
        <v>1</v>
      </c>
      <c r="AG284" s="79">
        <v>1</v>
      </c>
      <c r="AH284" s="80">
        <v>0</v>
      </c>
      <c r="AI284" s="81">
        <v>1</v>
      </c>
      <c r="AJ284" s="82">
        <v>0</v>
      </c>
      <c r="AK284" s="83">
        <v>1</v>
      </c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E284" s="19">
        <f t="shared" si="26"/>
        <v>21</v>
      </c>
      <c r="DF284" s="19" t="str">
        <f t="shared" si="27"/>
        <v/>
      </c>
    </row>
    <row r="285" spans="1:110" x14ac:dyDescent="0.3">
      <c r="A285" s="19"/>
      <c r="B285" s="6">
        <f t="shared" si="29"/>
        <v>23</v>
      </c>
      <c r="C285" s="6"/>
      <c r="D285" s="6"/>
      <c r="E285" s="6">
        <f t="shared" si="25"/>
        <v>6</v>
      </c>
      <c r="F285" s="6" t="str">
        <f t="shared" si="28"/>
        <v>Q1482</v>
      </c>
      <c r="G285" s="6" t="s">
        <v>283</v>
      </c>
      <c r="H285" s="6">
        <v>1482</v>
      </c>
      <c r="I285" s="3" t="s">
        <v>231</v>
      </c>
      <c r="J285" s="56">
        <v>0</v>
      </c>
      <c r="K285" s="57">
        <v>1</v>
      </c>
      <c r="L285" s="58">
        <v>1</v>
      </c>
      <c r="M285" s="59">
        <v>1</v>
      </c>
      <c r="N285" s="60">
        <v>0</v>
      </c>
      <c r="O285" s="61">
        <v>0</v>
      </c>
      <c r="P285" s="62">
        <v>1</v>
      </c>
      <c r="Q285" s="63">
        <v>1</v>
      </c>
      <c r="R285" s="64">
        <v>0</v>
      </c>
      <c r="S285" s="65">
        <v>1</v>
      </c>
      <c r="T285" s="66">
        <v>1</v>
      </c>
      <c r="U285" s="67">
        <v>1</v>
      </c>
      <c r="V285" s="68">
        <v>1</v>
      </c>
      <c r="W285" s="69">
        <v>1</v>
      </c>
      <c r="X285" s="70">
        <v>1</v>
      </c>
      <c r="Y285" s="71">
        <v>1</v>
      </c>
      <c r="Z285" s="72">
        <v>1</v>
      </c>
      <c r="AA285" s="73">
        <v>1</v>
      </c>
      <c r="AB285" s="74">
        <v>1</v>
      </c>
      <c r="AC285" s="75">
        <v>1</v>
      </c>
      <c r="AD285" s="76">
        <v>1</v>
      </c>
      <c r="AE285" s="77">
        <v>1</v>
      </c>
      <c r="AF285" s="78">
        <v>1</v>
      </c>
      <c r="AG285" s="79">
        <v>0</v>
      </c>
      <c r="AH285" s="80">
        <v>1</v>
      </c>
      <c r="AI285" s="81">
        <v>1</v>
      </c>
      <c r="AJ285" s="82">
        <v>1</v>
      </c>
      <c r="AK285" s="83">
        <v>1</v>
      </c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E285" s="19">
        <f t="shared" si="26"/>
        <v>23</v>
      </c>
      <c r="DF285" s="19" t="str">
        <f t="shared" si="27"/>
        <v/>
      </c>
    </row>
    <row r="286" spans="1:110" x14ac:dyDescent="0.3">
      <c r="A286" s="19"/>
      <c r="B286" s="6">
        <f t="shared" si="29"/>
        <v>2</v>
      </c>
      <c r="C286" s="6"/>
      <c r="D286" s="6"/>
      <c r="E286" s="6">
        <f t="shared" si="25"/>
        <v>27</v>
      </c>
      <c r="F286" s="6" t="str">
        <f t="shared" si="28"/>
        <v>Q1483</v>
      </c>
      <c r="G286" s="6" t="s">
        <v>283</v>
      </c>
      <c r="H286" s="6">
        <v>1483</v>
      </c>
      <c r="I286" s="3" t="s">
        <v>232</v>
      </c>
      <c r="J286" s="56">
        <v>0</v>
      </c>
      <c r="K286" s="57">
        <v>0</v>
      </c>
      <c r="L286" s="58">
        <v>0</v>
      </c>
      <c r="M286" s="59">
        <v>0</v>
      </c>
      <c r="N286" s="60">
        <v>0</v>
      </c>
      <c r="O286" s="61">
        <v>0</v>
      </c>
      <c r="P286" s="62">
        <v>0</v>
      </c>
      <c r="Q286" s="63">
        <v>0</v>
      </c>
      <c r="R286" s="64">
        <v>0</v>
      </c>
      <c r="S286" s="65">
        <v>0</v>
      </c>
      <c r="T286" s="66">
        <v>0</v>
      </c>
      <c r="U286" s="67">
        <v>0</v>
      </c>
      <c r="V286" s="68">
        <v>0</v>
      </c>
      <c r="W286" s="69">
        <v>0</v>
      </c>
      <c r="X286" s="70">
        <v>0</v>
      </c>
      <c r="Y286" s="71">
        <v>1</v>
      </c>
      <c r="Z286" s="72">
        <v>1</v>
      </c>
      <c r="AA286" s="73">
        <v>0</v>
      </c>
      <c r="AB286" s="74">
        <v>0</v>
      </c>
      <c r="AC286" s="75">
        <v>0</v>
      </c>
      <c r="AD286" s="76">
        <v>0</v>
      </c>
      <c r="AE286" s="77">
        <v>0</v>
      </c>
      <c r="AF286" s="78">
        <v>0</v>
      </c>
      <c r="AG286" s="79">
        <v>0</v>
      </c>
      <c r="AH286" s="80">
        <v>0</v>
      </c>
      <c r="AI286" s="81">
        <v>0</v>
      </c>
      <c r="AJ286" s="82">
        <v>0</v>
      </c>
      <c r="AK286" s="83">
        <v>0</v>
      </c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E286" s="19">
        <f t="shared" si="26"/>
        <v>2</v>
      </c>
      <c r="DF286" s="19" t="str">
        <f t="shared" si="27"/>
        <v/>
      </c>
    </row>
    <row r="287" spans="1:110" x14ac:dyDescent="0.3">
      <c r="A287" s="19"/>
      <c r="B287" s="6">
        <f t="shared" si="29"/>
        <v>6</v>
      </c>
      <c r="C287" s="6"/>
      <c r="D287" s="6"/>
      <c r="E287" s="6">
        <f t="shared" si="25"/>
        <v>23</v>
      </c>
      <c r="F287" s="6" t="str">
        <f t="shared" si="28"/>
        <v>Q1501</v>
      </c>
      <c r="G287" s="6" t="s">
        <v>283</v>
      </c>
      <c r="H287" s="6">
        <v>1501</v>
      </c>
      <c r="I287" s="3" t="s">
        <v>233</v>
      </c>
      <c r="J287" s="56">
        <v>0</v>
      </c>
      <c r="K287" s="57">
        <v>0</v>
      </c>
      <c r="L287" s="58">
        <v>1</v>
      </c>
      <c r="M287" s="59">
        <v>0</v>
      </c>
      <c r="N287" s="60">
        <v>0</v>
      </c>
      <c r="O287" s="61">
        <v>0</v>
      </c>
      <c r="P287" s="62">
        <v>0</v>
      </c>
      <c r="Q287" s="63">
        <v>0</v>
      </c>
      <c r="R287" s="64">
        <v>0</v>
      </c>
      <c r="S287" s="65">
        <v>1</v>
      </c>
      <c r="T287" s="66">
        <v>0</v>
      </c>
      <c r="U287" s="67">
        <v>1</v>
      </c>
      <c r="V287" s="68">
        <v>0</v>
      </c>
      <c r="W287" s="69">
        <v>0</v>
      </c>
      <c r="X287" s="70">
        <v>1</v>
      </c>
      <c r="Y287" s="71">
        <v>1</v>
      </c>
      <c r="Z287" s="72">
        <v>0</v>
      </c>
      <c r="AA287" s="73">
        <v>0</v>
      </c>
      <c r="AB287" s="74">
        <v>0</v>
      </c>
      <c r="AC287" s="75">
        <v>1</v>
      </c>
      <c r="AD287" s="76">
        <v>0</v>
      </c>
      <c r="AE287" s="77">
        <v>0</v>
      </c>
      <c r="AF287" s="78">
        <v>0</v>
      </c>
      <c r="AG287" s="79">
        <v>0</v>
      </c>
      <c r="AH287" s="80">
        <v>0</v>
      </c>
      <c r="AI287" s="81">
        <v>0</v>
      </c>
      <c r="AJ287" s="82">
        <v>0</v>
      </c>
      <c r="AK287" s="83">
        <v>0</v>
      </c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E287" s="19">
        <f t="shared" si="26"/>
        <v>6</v>
      </c>
      <c r="DF287" s="19" t="str">
        <f t="shared" si="27"/>
        <v/>
      </c>
    </row>
    <row r="288" spans="1:110" x14ac:dyDescent="0.3">
      <c r="A288" s="19"/>
      <c r="B288" s="6">
        <f t="shared" si="29"/>
        <v>22</v>
      </c>
      <c r="C288" s="6"/>
      <c r="D288" s="6"/>
      <c r="E288" s="6">
        <f t="shared" si="25"/>
        <v>7</v>
      </c>
      <c r="F288" s="6" t="str">
        <f t="shared" si="28"/>
        <v>Q1502</v>
      </c>
      <c r="G288" s="6" t="s">
        <v>283</v>
      </c>
      <c r="H288" s="6">
        <v>1502</v>
      </c>
      <c r="I288" s="3" t="s">
        <v>234</v>
      </c>
      <c r="J288" s="56">
        <v>1</v>
      </c>
      <c r="K288" s="57">
        <v>1</v>
      </c>
      <c r="L288" s="58">
        <v>1</v>
      </c>
      <c r="M288" s="59">
        <v>1</v>
      </c>
      <c r="N288" s="60">
        <v>0</v>
      </c>
      <c r="O288" s="61">
        <v>0</v>
      </c>
      <c r="P288" s="62">
        <v>0</v>
      </c>
      <c r="Q288" s="63">
        <v>1</v>
      </c>
      <c r="R288" s="64">
        <v>1</v>
      </c>
      <c r="S288" s="65">
        <v>1</v>
      </c>
      <c r="T288" s="66">
        <v>0</v>
      </c>
      <c r="U288" s="67">
        <v>1</v>
      </c>
      <c r="V288" s="68">
        <v>1</v>
      </c>
      <c r="W288" s="69">
        <v>1</v>
      </c>
      <c r="X288" s="70">
        <v>1</v>
      </c>
      <c r="Y288" s="71">
        <v>1</v>
      </c>
      <c r="Z288" s="72">
        <v>1</v>
      </c>
      <c r="AA288" s="73">
        <v>0</v>
      </c>
      <c r="AB288" s="74">
        <v>1</v>
      </c>
      <c r="AC288" s="75">
        <v>1</v>
      </c>
      <c r="AD288" s="76">
        <v>1</v>
      </c>
      <c r="AE288" s="77">
        <v>1</v>
      </c>
      <c r="AF288" s="78">
        <v>0</v>
      </c>
      <c r="AG288" s="79">
        <v>1</v>
      </c>
      <c r="AH288" s="80">
        <v>1</v>
      </c>
      <c r="AI288" s="81">
        <v>1</v>
      </c>
      <c r="AJ288" s="82">
        <v>1</v>
      </c>
      <c r="AK288" s="83">
        <v>1</v>
      </c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E288" s="19">
        <f t="shared" si="26"/>
        <v>22</v>
      </c>
      <c r="DF288" s="19" t="str">
        <f t="shared" si="27"/>
        <v/>
      </c>
    </row>
    <row r="289" spans="1:110" x14ac:dyDescent="0.3">
      <c r="A289" s="19"/>
      <c r="B289" s="6">
        <f t="shared" si="29"/>
        <v>7</v>
      </c>
      <c r="C289" s="6"/>
      <c r="D289" s="6"/>
      <c r="E289" s="6">
        <f t="shared" si="25"/>
        <v>22</v>
      </c>
      <c r="F289" s="6" t="str">
        <f t="shared" si="28"/>
        <v>Q1503</v>
      </c>
      <c r="G289" s="6" t="s">
        <v>283</v>
      </c>
      <c r="H289" s="6">
        <v>1503</v>
      </c>
      <c r="I289" s="3" t="s">
        <v>235</v>
      </c>
      <c r="J289" s="56">
        <v>1</v>
      </c>
      <c r="K289" s="57">
        <v>1</v>
      </c>
      <c r="L289" s="58">
        <v>1</v>
      </c>
      <c r="M289" s="59">
        <v>1</v>
      </c>
      <c r="N289" s="60">
        <v>0</v>
      </c>
      <c r="O289" s="61">
        <v>0</v>
      </c>
      <c r="P289" s="62">
        <v>0</v>
      </c>
      <c r="Q289" s="63">
        <v>0</v>
      </c>
      <c r="R289" s="64">
        <v>0</v>
      </c>
      <c r="S289" s="65">
        <v>1</v>
      </c>
      <c r="T289" s="66">
        <v>0</v>
      </c>
      <c r="U289" s="67">
        <v>0</v>
      </c>
      <c r="V289" s="68">
        <v>0</v>
      </c>
      <c r="W289" s="69">
        <v>1</v>
      </c>
      <c r="X289" s="70">
        <v>0</v>
      </c>
      <c r="Y289" s="71">
        <v>1</v>
      </c>
      <c r="Z289" s="72">
        <v>0</v>
      </c>
      <c r="AA289" s="73">
        <v>0</v>
      </c>
      <c r="AB289" s="74">
        <v>0</v>
      </c>
      <c r="AC289" s="75">
        <v>0</v>
      </c>
      <c r="AD289" s="76">
        <v>0</v>
      </c>
      <c r="AE289" s="77">
        <v>0</v>
      </c>
      <c r="AF289" s="78">
        <v>0</v>
      </c>
      <c r="AG289" s="79">
        <v>0</v>
      </c>
      <c r="AH289" s="80">
        <v>0</v>
      </c>
      <c r="AI289" s="81">
        <v>0</v>
      </c>
      <c r="AJ289" s="82">
        <v>0</v>
      </c>
      <c r="AK289" s="83">
        <v>0</v>
      </c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E289" s="19">
        <f t="shared" si="26"/>
        <v>7</v>
      </c>
      <c r="DF289" s="19" t="str">
        <f t="shared" si="27"/>
        <v/>
      </c>
    </row>
    <row r="290" spans="1:110" x14ac:dyDescent="0.3">
      <c r="A290" s="19"/>
      <c r="B290" s="6">
        <f t="shared" si="29"/>
        <v>7</v>
      </c>
      <c r="C290" s="6"/>
      <c r="D290" s="6"/>
      <c r="E290" s="6">
        <f t="shared" si="25"/>
        <v>22</v>
      </c>
      <c r="F290" s="6" t="str">
        <f t="shared" si="28"/>
        <v>Q1504</v>
      </c>
      <c r="G290" s="6" t="s">
        <v>283</v>
      </c>
      <c r="H290" s="6">
        <v>1504</v>
      </c>
      <c r="I290" s="3" t="s">
        <v>236</v>
      </c>
      <c r="J290" s="56">
        <v>1</v>
      </c>
      <c r="K290" s="57">
        <v>0</v>
      </c>
      <c r="L290" s="58">
        <v>1</v>
      </c>
      <c r="M290" s="59">
        <v>1</v>
      </c>
      <c r="N290" s="60">
        <v>0</v>
      </c>
      <c r="O290" s="61">
        <v>0</v>
      </c>
      <c r="P290" s="62">
        <v>0</v>
      </c>
      <c r="Q290" s="63">
        <v>1</v>
      </c>
      <c r="R290" s="64">
        <v>0</v>
      </c>
      <c r="S290" s="65">
        <v>1</v>
      </c>
      <c r="T290" s="66">
        <v>0</v>
      </c>
      <c r="U290" s="67">
        <v>0</v>
      </c>
      <c r="V290" s="68">
        <v>0</v>
      </c>
      <c r="W290" s="69">
        <v>0</v>
      </c>
      <c r="X290" s="70">
        <v>0</v>
      </c>
      <c r="Y290" s="71">
        <v>1</v>
      </c>
      <c r="Z290" s="72">
        <v>0</v>
      </c>
      <c r="AA290" s="73">
        <v>0</v>
      </c>
      <c r="AB290" s="74">
        <v>0</v>
      </c>
      <c r="AC290" s="75">
        <v>0</v>
      </c>
      <c r="AD290" s="76">
        <v>0</v>
      </c>
      <c r="AE290" s="77">
        <v>1</v>
      </c>
      <c r="AF290" s="78">
        <v>0</v>
      </c>
      <c r="AG290" s="79">
        <v>0</v>
      </c>
      <c r="AH290" s="80">
        <v>0</v>
      </c>
      <c r="AI290" s="81">
        <v>0</v>
      </c>
      <c r="AJ290" s="82">
        <v>0</v>
      </c>
      <c r="AK290" s="83">
        <v>0</v>
      </c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E290" s="19">
        <f t="shared" si="26"/>
        <v>7</v>
      </c>
      <c r="DF290" s="19" t="str">
        <f t="shared" si="27"/>
        <v/>
      </c>
    </row>
    <row r="291" spans="1:110" x14ac:dyDescent="0.3">
      <c r="A291" s="19"/>
      <c r="B291" s="6">
        <f t="shared" si="29"/>
        <v>23</v>
      </c>
      <c r="C291" s="6"/>
      <c r="D291" s="6"/>
      <c r="E291" s="6">
        <f t="shared" si="25"/>
        <v>6</v>
      </c>
      <c r="F291" s="6" t="str">
        <f t="shared" si="28"/>
        <v>Q1505</v>
      </c>
      <c r="G291" s="6" t="s">
        <v>283</v>
      </c>
      <c r="H291" s="6">
        <v>1505</v>
      </c>
      <c r="I291" s="3" t="s">
        <v>237</v>
      </c>
      <c r="J291" s="56">
        <v>1</v>
      </c>
      <c r="K291" s="57">
        <v>1</v>
      </c>
      <c r="L291" s="58">
        <v>1</v>
      </c>
      <c r="M291" s="59">
        <v>1</v>
      </c>
      <c r="N291" s="60">
        <v>0</v>
      </c>
      <c r="O291" s="61">
        <v>0</v>
      </c>
      <c r="P291" s="62">
        <v>1</v>
      </c>
      <c r="Q291" s="63">
        <v>1</v>
      </c>
      <c r="R291" s="64">
        <v>1</v>
      </c>
      <c r="S291" s="65">
        <v>1</v>
      </c>
      <c r="T291" s="66">
        <v>0</v>
      </c>
      <c r="U291" s="67">
        <v>1</v>
      </c>
      <c r="V291" s="68">
        <v>1</v>
      </c>
      <c r="W291" s="69">
        <v>1</v>
      </c>
      <c r="X291" s="70">
        <v>1</v>
      </c>
      <c r="Y291" s="71">
        <v>1</v>
      </c>
      <c r="Z291" s="72">
        <v>1</v>
      </c>
      <c r="AA291" s="73">
        <v>0</v>
      </c>
      <c r="AB291" s="74">
        <v>1</v>
      </c>
      <c r="AC291" s="75">
        <v>1</v>
      </c>
      <c r="AD291" s="76">
        <v>1</v>
      </c>
      <c r="AE291" s="77">
        <v>1</v>
      </c>
      <c r="AF291" s="78">
        <v>1</v>
      </c>
      <c r="AG291" s="79">
        <v>0</v>
      </c>
      <c r="AH291" s="80">
        <v>1</v>
      </c>
      <c r="AI291" s="81">
        <v>1</v>
      </c>
      <c r="AJ291" s="82">
        <v>1</v>
      </c>
      <c r="AK291" s="83">
        <v>1</v>
      </c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E291" s="19">
        <f t="shared" si="26"/>
        <v>23</v>
      </c>
      <c r="DF291" s="19" t="str">
        <f t="shared" si="27"/>
        <v/>
      </c>
    </row>
    <row r="292" spans="1:110" x14ac:dyDescent="0.3">
      <c r="A292" s="19"/>
      <c r="B292" s="6">
        <f t="shared" si="29"/>
        <v>22</v>
      </c>
      <c r="C292" s="6"/>
      <c r="D292" s="6"/>
      <c r="E292" s="6">
        <f t="shared" si="25"/>
        <v>7</v>
      </c>
      <c r="F292" s="6" t="str">
        <f t="shared" si="28"/>
        <v>Q1585</v>
      </c>
      <c r="G292" s="6" t="s">
        <v>283</v>
      </c>
      <c r="H292" s="6">
        <v>1585</v>
      </c>
      <c r="I292" s="3" t="s">
        <v>238</v>
      </c>
      <c r="J292" s="56">
        <v>1</v>
      </c>
      <c r="K292" s="57">
        <v>1</v>
      </c>
      <c r="L292" s="58">
        <v>1</v>
      </c>
      <c r="M292" s="59">
        <v>1</v>
      </c>
      <c r="N292" s="60">
        <v>0</v>
      </c>
      <c r="O292" s="61">
        <v>0</v>
      </c>
      <c r="P292" s="62">
        <v>0</v>
      </c>
      <c r="Q292" s="63">
        <v>1</v>
      </c>
      <c r="R292" s="64">
        <v>1</v>
      </c>
      <c r="S292" s="65">
        <v>1</v>
      </c>
      <c r="T292" s="66">
        <v>0</v>
      </c>
      <c r="U292" s="67">
        <v>1</v>
      </c>
      <c r="V292" s="68">
        <v>1</v>
      </c>
      <c r="W292" s="69">
        <v>1</v>
      </c>
      <c r="X292" s="70">
        <v>1</v>
      </c>
      <c r="Y292" s="71">
        <v>1</v>
      </c>
      <c r="Z292" s="72">
        <v>1</v>
      </c>
      <c r="AA292" s="73">
        <v>0</v>
      </c>
      <c r="AB292" s="74">
        <v>1</v>
      </c>
      <c r="AC292" s="75">
        <v>1</v>
      </c>
      <c r="AD292" s="76">
        <v>1</v>
      </c>
      <c r="AE292" s="77">
        <v>1</v>
      </c>
      <c r="AF292" s="78">
        <v>1</v>
      </c>
      <c r="AG292" s="79">
        <v>1</v>
      </c>
      <c r="AH292" s="80">
        <v>1</v>
      </c>
      <c r="AI292" s="81">
        <v>1</v>
      </c>
      <c r="AJ292" s="82">
        <v>0</v>
      </c>
      <c r="AK292" s="83">
        <v>1</v>
      </c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E292" s="19">
        <f t="shared" si="26"/>
        <v>22</v>
      </c>
      <c r="DF292" s="19" t="str">
        <f t="shared" si="27"/>
        <v/>
      </c>
    </row>
    <row r="293" spans="1:110" x14ac:dyDescent="0.3">
      <c r="A293" s="19"/>
      <c r="B293" s="6">
        <f t="shared" si="29"/>
        <v>15</v>
      </c>
      <c r="C293" s="6"/>
      <c r="D293" s="6"/>
      <c r="E293" s="6">
        <f t="shared" si="25"/>
        <v>14</v>
      </c>
      <c r="F293" s="6" t="str">
        <f t="shared" si="28"/>
        <v>Q1586</v>
      </c>
      <c r="G293" s="6" t="s">
        <v>283</v>
      </c>
      <c r="H293" s="6">
        <v>1586</v>
      </c>
      <c r="I293" s="3" t="s">
        <v>239</v>
      </c>
      <c r="J293" s="56">
        <v>1</v>
      </c>
      <c r="K293" s="57">
        <v>1</v>
      </c>
      <c r="L293" s="58">
        <v>1</v>
      </c>
      <c r="M293" s="59">
        <v>1</v>
      </c>
      <c r="N293" s="60">
        <v>0</v>
      </c>
      <c r="O293" s="61">
        <v>0</v>
      </c>
      <c r="P293" s="62">
        <v>1</v>
      </c>
      <c r="Q293" s="63">
        <v>1</v>
      </c>
      <c r="R293" s="64">
        <v>0</v>
      </c>
      <c r="S293" s="65">
        <v>1</v>
      </c>
      <c r="T293" s="66">
        <v>0</v>
      </c>
      <c r="U293" s="67">
        <v>0</v>
      </c>
      <c r="V293" s="68">
        <v>1</v>
      </c>
      <c r="W293" s="69">
        <v>0</v>
      </c>
      <c r="X293" s="70">
        <v>1</v>
      </c>
      <c r="Y293" s="71">
        <v>1</v>
      </c>
      <c r="Z293" s="72">
        <v>1</v>
      </c>
      <c r="AA293" s="73">
        <v>0</v>
      </c>
      <c r="AB293" s="74">
        <v>1</v>
      </c>
      <c r="AC293" s="75">
        <v>1</v>
      </c>
      <c r="AD293" s="76">
        <v>0</v>
      </c>
      <c r="AE293" s="77">
        <v>0</v>
      </c>
      <c r="AF293" s="78">
        <v>1</v>
      </c>
      <c r="AG293" s="79">
        <v>0</v>
      </c>
      <c r="AH293" s="80">
        <v>0</v>
      </c>
      <c r="AI293" s="81">
        <v>0</v>
      </c>
      <c r="AJ293" s="82">
        <v>1</v>
      </c>
      <c r="AK293" s="83">
        <v>0</v>
      </c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E293" s="19">
        <f t="shared" si="26"/>
        <v>15</v>
      </c>
      <c r="DF293" s="19" t="str">
        <f t="shared" si="27"/>
        <v/>
      </c>
    </row>
    <row r="294" spans="1:110" x14ac:dyDescent="0.3">
      <c r="A294" s="19"/>
      <c r="B294" s="6">
        <f t="shared" si="29"/>
        <v>26</v>
      </c>
      <c r="C294" s="6"/>
      <c r="D294" s="6"/>
      <c r="E294" s="6">
        <f t="shared" si="25"/>
        <v>3</v>
      </c>
      <c r="F294" s="6" t="str">
        <f t="shared" si="28"/>
        <v>Q1587</v>
      </c>
      <c r="G294" s="6" t="s">
        <v>283</v>
      </c>
      <c r="H294" s="6">
        <v>1587</v>
      </c>
      <c r="I294" s="3" t="s">
        <v>240</v>
      </c>
      <c r="J294" s="56">
        <v>1</v>
      </c>
      <c r="K294" s="57">
        <v>1</v>
      </c>
      <c r="L294" s="58">
        <v>1</v>
      </c>
      <c r="M294" s="59">
        <v>1</v>
      </c>
      <c r="N294" s="60">
        <v>1</v>
      </c>
      <c r="O294" s="61">
        <v>1</v>
      </c>
      <c r="P294" s="62">
        <v>1</v>
      </c>
      <c r="Q294" s="63">
        <v>1</v>
      </c>
      <c r="R294" s="64">
        <v>1</v>
      </c>
      <c r="S294" s="65">
        <v>1</v>
      </c>
      <c r="T294" s="66">
        <v>1</v>
      </c>
      <c r="U294" s="67">
        <v>1</v>
      </c>
      <c r="V294" s="68">
        <v>1</v>
      </c>
      <c r="W294" s="69">
        <v>1</v>
      </c>
      <c r="X294" s="70">
        <v>1</v>
      </c>
      <c r="Y294" s="71">
        <v>1</v>
      </c>
      <c r="Z294" s="72">
        <v>0</v>
      </c>
      <c r="AA294" s="73">
        <v>1</v>
      </c>
      <c r="AB294" s="74">
        <v>1</v>
      </c>
      <c r="AC294" s="75">
        <v>1</v>
      </c>
      <c r="AD294" s="76">
        <v>1</v>
      </c>
      <c r="AE294" s="77">
        <v>1</v>
      </c>
      <c r="AF294" s="78">
        <v>1</v>
      </c>
      <c r="AG294" s="79">
        <v>0</v>
      </c>
      <c r="AH294" s="80">
        <v>1</v>
      </c>
      <c r="AI294" s="81">
        <v>1</v>
      </c>
      <c r="AJ294" s="82">
        <v>1</v>
      </c>
      <c r="AK294" s="83">
        <v>1</v>
      </c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E294" s="19">
        <f t="shared" si="26"/>
        <v>26</v>
      </c>
      <c r="DF294" s="19" t="str">
        <f t="shared" si="27"/>
        <v/>
      </c>
    </row>
    <row r="295" spans="1:110" x14ac:dyDescent="0.3">
      <c r="A295" s="19"/>
      <c r="B295" s="6">
        <f t="shared" si="29"/>
        <v>23</v>
      </c>
      <c r="C295" s="6"/>
      <c r="D295" s="6"/>
      <c r="E295" s="6">
        <f t="shared" ref="E295:E335" si="30">D295+(Number_of_Teams-B295+1)*IF(C295="",1,C295)</f>
        <v>6</v>
      </c>
      <c r="F295" s="6" t="str">
        <f t="shared" si="28"/>
        <v>Q1588</v>
      </c>
      <c r="G295" s="6" t="s">
        <v>283</v>
      </c>
      <c r="H295" s="6">
        <v>1588</v>
      </c>
      <c r="I295" s="3" t="s">
        <v>241</v>
      </c>
      <c r="J295" s="56">
        <v>1</v>
      </c>
      <c r="K295" s="57">
        <v>1</v>
      </c>
      <c r="L295" s="58">
        <v>1</v>
      </c>
      <c r="M295" s="59">
        <v>1</v>
      </c>
      <c r="N295" s="60">
        <v>0</v>
      </c>
      <c r="O295" s="61">
        <v>0</v>
      </c>
      <c r="P295" s="62">
        <v>0</v>
      </c>
      <c r="Q295" s="63">
        <v>1</v>
      </c>
      <c r="R295" s="64">
        <v>1</v>
      </c>
      <c r="S295" s="65">
        <v>1</v>
      </c>
      <c r="T295" s="66">
        <v>1</v>
      </c>
      <c r="U295" s="67">
        <v>1</v>
      </c>
      <c r="V295" s="68">
        <v>1</v>
      </c>
      <c r="W295" s="69">
        <v>1</v>
      </c>
      <c r="X295" s="70">
        <v>1</v>
      </c>
      <c r="Y295" s="71">
        <v>1</v>
      </c>
      <c r="Z295" s="72">
        <v>1</v>
      </c>
      <c r="AA295" s="73">
        <v>0</v>
      </c>
      <c r="AB295" s="74">
        <v>1</v>
      </c>
      <c r="AC295" s="75">
        <v>1</v>
      </c>
      <c r="AD295" s="76">
        <v>1</v>
      </c>
      <c r="AE295" s="77">
        <v>1</v>
      </c>
      <c r="AF295" s="78">
        <v>1</v>
      </c>
      <c r="AG295" s="79">
        <v>0</v>
      </c>
      <c r="AH295" s="80">
        <v>1</v>
      </c>
      <c r="AI295" s="81">
        <v>1</v>
      </c>
      <c r="AJ295" s="82">
        <v>1</v>
      </c>
      <c r="AK295" s="83">
        <v>1</v>
      </c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E295" s="19">
        <f t="shared" ref="DE295:DE302" si="31">SUM(J295:DD295)</f>
        <v>23</v>
      </c>
      <c r="DF295" s="19" t="str">
        <f t="shared" ref="DF295:DF335" si="32">IF(DE295&gt;0,"",IF(G295="","","No Answer"))</f>
        <v/>
      </c>
    </row>
    <row r="296" spans="1:110" x14ac:dyDescent="0.3">
      <c r="A296" s="19"/>
      <c r="B296" s="6">
        <f t="shared" si="29"/>
        <v>10</v>
      </c>
      <c r="C296" s="6"/>
      <c r="D296" s="6"/>
      <c r="E296" s="6">
        <f t="shared" si="30"/>
        <v>19</v>
      </c>
      <c r="F296" s="6" t="str">
        <f t="shared" si="28"/>
        <v>Q1617</v>
      </c>
      <c r="G296" s="6" t="s">
        <v>283</v>
      </c>
      <c r="H296" s="6">
        <v>1617</v>
      </c>
      <c r="I296" s="3" t="s">
        <v>242</v>
      </c>
      <c r="J296" s="56">
        <v>1</v>
      </c>
      <c r="K296" s="57">
        <v>0</v>
      </c>
      <c r="L296" s="58">
        <v>1</v>
      </c>
      <c r="M296" s="59">
        <v>1</v>
      </c>
      <c r="N296" s="60">
        <v>1</v>
      </c>
      <c r="O296" s="61">
        <v>0</v>
      </c>
      <c r="P296" s="62">
        <v>1</v>
      </c>
      <c r="Q296" s="63">
        <v>0</v>
      </c>
      <c r="R296" s="64">
        <v>0</v>
      </c>
      <c r="S296" s="65">
        <v>0</v>
      </c>
      <c r="T296" s="66">
        <v>0</v>
      </c>
      <c r="U296" s="67">
        <v>0</v>
      </c>
      <c r="V296" s="68">
        <v>0</v>
      </c>
      <c r="W296" s="69">
        <v>0</v>
      </c>
      <c r="X296" s="70">
        <v>1</v>
      </c>
      <c r="Y296" s="71">
        <v>1</v>
      </c>
      <c r="Z296" s="72">
        <v>0</v>
      </c>
      <c r="AA296" s="73">
        <v>0</v>
      </c>
      <c r="AB296" s="74">
        <v>0</v>
      </c>
      <c r="AC296" s="75">
        <v>1</v>
      </c>
      <c r="AD296" s="76">
        <v>1</v>
      </c>
      <c r="AE296" s="77">
        <v>0</v>
      </c>
      <c r="AF296" s="78">
        <v>0</v>
      </c>
      <c r="AG296" s="79">
        <v>0</v>
      </c>
      <c r="AH296" s="80">
        <v>1</v>
      </c>
      <c r="AI296" s="81">
        <v>0</v>
      </c>
      <c r="AJ296" s="82">
        <v>0</v>
      </c>
      <c r="AK296" s="83">
        <v>0</v>
      </c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E296" s="19">
        <f t="shared" si="31"/>
        <v>10</v>
      </c>
      <c r="DF296" s="19" t="str">
        <f t="shared" si="32"/>
        <v/>
      </c>
    </row>
    <row r="297" spans="1:110" x14ac:dyDescent="0.3">
      <c r="A297" s="19"/>
      <c r="B297" s="6">
        <f t="shared" si="29"/>
        <v>18</v>
      </c>
      <c r="C297" s="6"/>
      <c r="D297" s="6"/>
      <c r="E297" s="6">
        <f t="shared" si="30"/>
        <v>11</v>
      </c>
      <c r="F297" s="6" t="str">
        <f t="shared" si="28"/>
        <v>Q1618</v>
      </c>
      <c r="G297" s="6" t="s">
        <v>283</v>
      </c>
      <c r="H297" s="6">
        <v>1618</v>
      </c>
      <c r="I297" s="3" t="s">
        <v>243</v>
      </c>
      <c r="J297" s="56">
        <v>0</v>
      </c>
      <c r="K297" s="57">
        <v>1</v>
      </c>
      <c r="L297" s="58">
        <v>1</v>
      </c>
      <c r="M297" s="59">
        <v>1</v>
      </c>
      <c r="N297" s="60">
        <v>1</v>
      </c>
      <c r="O297" s="61">
        <v>0</v>
      </c>
      <c r="P297" s="62">
        <v>1</v>
      </c>
      <c r="Q297" s="63">
        <v>1</v>
      </c>
      <c r="R297" s="64">
        <v>0</v>
      </c>
      <c r="S297" s="65">
        <v>1</v>
      </c>
      <c r="T297" s="66">
        <v>0</v>
      </c>
      <c r="U297" s="67">
        <v>0</v>
      </c>
      <c r="V297" s="68">
        <v>0</v>
      </c>
      <c r="W297" s="69">
        <v>1</v>
      </c>
      <c r="X297" s="70">
        <v>1</v>
      </c>
      <c r="Y297" s="71">
        <v>1</v>
      </c>
      <c r="Z297" s="72">
        <v>0</v>
      </c>
      <c r="AA297" s="73">
        <v>0</v>
      </c>
      <c r="AB297" s="74">
        <v>1</v>
      </c>
      <c r="AC297" s="75">
        <v>1</v>
      </c>
      <c r="AD297" s="76">
        <v>1</v>
      </c>
      <c r="AE297" s="77">
        <v>0</v>
      </c>
      <c r="AF297" s="78">
        <v>0</v>
      </c>
      <c r="AG297" s="79">
        <v>1</v>
      </c>
      <c r="AH297" s="80">
        <v>1</v>
      </c>
      <c r="AI297" s="81">
        <v>1</v>
      </c>
      <c r="AJ297" s="82">
        <v>1</v>
      </c>
      <c r="AK297" s="83">
        <v>1</v>
      </c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E297" s="19">
        <f t="shared" si="31"/>
        <v>18</v>
      </c>
      <c r="DF297" s="19" t="str">
        <f t="shared" si="32"/>
        <v/>
      </c>
    </row>
    <row r="298" spans="1:110" x14ac:dyDescent="0.3">
      <c r="A298" s="19"/>
      <c r="B298" s="6">
        <f t="shared" si="29"/>
        <v>22</v>
      </c>
      <c r="C298" s="6"/>
      <c r="D298" s="6"/>
      <c r="E298" s="6">
        <f t="shared" si="30"/>
        <v>7</v>
      </c>
      <c r="F298" s="6" t="str">
        <f t="shared" si="28"/>
        <v>Q1619</v>
      </c>
      <c r="G298" s="6" t="s">
        <v>283</v>
      </c>
      <c r="H298" s="6">
        <v>1619</v>
      </c>
      <c r="I298" s="3" t="s">
        <v>244</v>
      </c>
      <c r="J298" s="56">
        <v>1</v>
      </c>
      <c r="K298" s="57">
        <v>1</v>
      </c>
      <c r="L298" s="58">
        <v>1</v>
      </c>
      <c r="M298" s="59">
        <v>1</v>
      </c>
      <c r="N298" s="60">
        <v>1</v>
      </c>
      <c r="O298" s="61">
        <v>0</v>
      </c>
      <c r="P298" s="62">
        <v>0</v>
      </c>
      <c r="Q298" s="63">
        <v>0</v>
      </c>
      <c r="R298" s="64">
        <v>1</v>
      </c>
      <c r="S298" s="65">
        <v>1</v>
      </c>
      <c r="T298" s="66">
        <v>0</v>
      </c>
      <c r="U298" s="67">
        <v>1</v>
      </c>
      <c r="V298" s="68">
        <v>1</v>
      </c>
      <c r="W298" s="69">
        <v>1</v>
      </c>
      <c r="X298" s="70">
        <v>1</v>
      </c>
      <c r="Y298" s="71">
        <v>1</v>
      </c>
      <c r="Z298" s="72">
        <v>0</v>
      </c>
      <c r="AA298" s="73">
        <v>0</v>
      </c>
      <c r="AB298" s="74">
        <v>1</v>
      </c>
      <c r="AC298" s="75">
        <v>1</v>
      </c>
      <c r="AD298" s="76">
        <v>1</v>
      </c>
      <c r="AE298" s="77">
        <v>1</v>
      </c>
      <c r="AF298" s="78">
        <v>1</v>
      </c>
      <c r="AG298" s="79">
        <v>1</v>
      </c>
      <c r="AH298" s="80">
        <v>1</v>
      </c>
      <c r="AI298" s="81">
        <v>1</v>
      </c>
      <c r="AJ298" s="82">
        <v>1</v>
      </c>
      <c r="AK298" s="83">
        <v>1</v>
      </c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E298" s="19">
        <f t="shared" si="31"/>
        <v>22</v>
      </c>
      <c r="DF298" s="19" t="str">
        <f t="shared" si="32"/>
        <v/>
      </c>
    </row>
    <row r="299" spans="1:110" x14ac:dyDescent="0.3">
      <c r="A299" s="19"/>
      <c r="B299" s="6">
        <f t="shared" si="29"/>
        <v>6</v>
      </c>
      <c r="C299" s="6"/>
      <c r="D299" s="6"/>
      <c r="E299" s="6">
        <f t="shared" si="30"/>
        <v>23</v>
      </c>
      <c r="F299" s="6" t="str">
        <f t="shared" si="28"/>
        <v>Q1620</v>
      </c>
      <c r="G299" s="6" t="s">
        <v>283</v>
      </c>
      <c r="H299" s="6">
        <v>1620</v>
      </c>
      <c r="I299" s="3" t="s">
        <v>245</v>
      </c>
      <c r="J299" s="56">
        <v>0</v>
      </c>
      <c r="K299" s="57">
        <v>0</v>
      </c>
      <c r="L299" s="58">
        <v>1</v>
      </c>
      <c r="M299" s="59">
        <v>0</v>
      </c>
      <c r="N299" s="60">
        <v>0</v>
      </c>
      <c r="O299" s="61">
        <v>0</v>
      </c>
      <c r="P299" s="62">
        <v>0</v>
      </c>
      <c r="Q299" s="63">
        <v>0</v>
      </c>
      <c r="R299" s="64">
        <v>0</v>
      </c>
      <c r="S299" s="65">
        <v>1</v>
      </c>
      <c r="T299" s="66">
        <v>0</v>
      </c>
      <c r="U299" s="67">
        <v>0</v>
      </c>
      <c r="V299" s="68">
        <v>1</v>
      </c>
      <c r="W299" s="69">
        <v>0</v>
      </c>
      <c r="X299" s="70">
        <v>1</v>
      </c>
      <c r="Y299" s="71">
        <v>1</v>
      </c>
      <c r="Z299" s="72">
        <v>0</v>
      </c>
      <c r="AA299" s="73">
        <v>0</v>
      </c>
      <c r="AB299" s="74">
        <v>0</v>
      </c>
      <c r="AC299" s="75">
        <v>0</v>
      </c>
      <c r="AD299" s="76">
        <v>0</v>
      </c>
      <c r="AE299" s="77">
        <v>0</v>
      </c>
      <c r="AF299" s="78">
        <v>0</v>
      </c>
      <c r="AG299" s="79">
        <v>0</v>
      </c>
      <c r="AH299" s="80">
        <v>0</v>
      </c>
      <c r="AI299" s="81">
        <v>1</v>
      </c>
      <c r="AJ299" s="82">
        <v>0</v>
      </c>
      <c r="AK299" s="83">
        <v>0</v>
      </c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E299" s="19">
        <f t="shared" si="31"/>
        <v>6</v>
      </c>
      <c r="DF299" s="19" t="str">
        <f t="shared" si="32"/>
        <v/>
      </c>
    </row>
    <row r="300" spans="1:110" x14ac:dyDescent="0.3">
      <c r="A300" s="19"/>
      <c r="B300" s="6">
        <f t="shared" si="29"/>
        <v>6</v>
      </c>
      <c r="C300" s="6"/>
      <c r="D300" s="6"/>
      <c r="E300" s="6">
        <f t="shared" si="30"/>
        <v>23</v>
      </c>
      <c r="F300" s="6" t="str">
        <f t="shared" si="28"/>
        <v>Q1621</v>
      </c>
      <c r="G300" s="6" t="s">
        <v>283</v>
      </c>
      <c r="H300" s="6">
        <v>1621</v>
      </c>
      <c r="I300" s="3" t="s">
        <v>246</v>
      </c>
      <c r="J300" s="56">
        <v>1</v>
      </c>
      <c r="K300" s="57">
        <v>1</v>
      </c>
      <c r="L300" s="58">
        <v>1</v>
      </c>
      <c r="M300" s="59">
        <v>0</v>
      </c>
      <c r="N300" s="60">
        <v>0</v>
      </c>
      <c r="O300" s="61">
        <v>0</v>
      </c>
      <c r="P300" s="62">
        <v>0</v>
      </c>
      <c r="Q300" s="63">
        <v>0</v>
      </c>
      <c r="R300" s="64">
        <v>0</v>
      </c>
      <c r="S300" s="65">
        <v>1</v>
      </c>
      <c r="T300" s="66">
        <v>0</v>
      </c>
      <c r="U300" s="67">
        <v>0</v>
      </c>
      <c r="V300" s="68">
        <v>0</v>
      </c>
      <c r="W300" s="69">
        <v>0</v>
      </c>
      <c r="X300" s="70">
        <v>1</v>
      </c>
      <c r="Y300" s="71">
        <v>1</v>
      </c>
      <c r="Z300" s="72">
        <v>0</v>
      </c>
      <c r="AA300" s="73">
        <v>0</v>
      </c>
      <c r="AB300" s="74">
        <v>0</v>
      </c>
      <c r="AC300" s="75">
        <v>0</v>
      </c>
      <c r="AD300" s="76">
        <v>0</v>
      </c>
      <c r="AE300" s="77">
        <v>0</v>
      </c>
      <c r="AF300" s="78">
        <v>0</v>
      </c>
      <c r="AG300" s="79">
        <v>0</v>
      </c>
      <c r="AH300" s="80">
        <v>0</v>
      </c>
      <c r="AI300" s="81">
        <v>0</v>
      </c>
      <c r="AJ300" s="82">
        <v>0</v>
      </c>
      <c r="AK300" s="83">
        <v>0</v>
      </c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E300" s="19">
        <f t="shared" si="31"/>
        <v>6</v>
      </c>
      <c r="DF300" s="19" t="str">
        <f t="shared" si="32"/>
        <v/>
      </c>
    </row>
    <row r="301" spans="1:110" x14ac:dyDescent="0.3">
      <c r="A301" s="19"/>
      <c r="B301" s="6">
        <f t="shared" si="29"/>
        <v>23</v>
      </c>
      <c r="C301" s="6"/>
      <c r="D301" s="6"/>
      <c r="E301" s="6">
        <f t="shared" si="30"/>
        <v>6</v>
      </c>
      <c r="F301" s="6" t="str">
        <f t="shared" si="28"/>
        <v>Q1622</v>
      </c>
      <c r="G301" s="6" t="s">
        <v>283</v>
      </c>
      <c r="H301" s="6">
        <v>1622</v>
      </c>
      <c r="I301" s="3" t="s">
        <v>247</v>
      </c>
      <c r="J301" s="56">
        <v>1</v>
      </c>
      <c r="K301" s="57">
        <v>1</v>
      </c>
      <c r="L301" s="58">
        <v>1</v>
      </c>
      <c r="M301" s="59">
        <v>1</v>
      </c>
      <c r="N301" s="60">
        <v>0</v>
      </c>
      <c r="O301" s="61">
        <v>0</v>
      </c>
      <c r="P301" s="62">
        <v>1</v>
      </c>
      <c r="Q301" s="63">
        <v>1</v>
      </c>
      <c r="R301" s="64">
        <v>0</v>
      </c>
      <c r="S301" s="65">
        <v>1</v>
      </c>
      <c r="T301" s="66">
        <v>1</v>
      </c>
      <c r="U301" s="67">
        <v>1</v>
      </c>
      <c r="V301" s="68">
        <v>1</v>
      </c>
      <c r="W301" s="69">
        <v>1</v>
      </c>
      <c r="X301" s="70">
        <v>0</v>
      </c>
      <c r="Y301" s="71">
        <v>1</v>
      </c>
      <c r="Z301" s="72">
        <v>1</v>
      </c>
      <c r="AA301" s="73">
        <v>1</v>
      </c>
      <c r="AB301" s="74">
        <v>1</v>
      </c>
      <c r="AC301" s="75">
        <v>1</v>
      </c>
      <c r="AD301" s="76">
        <v>1</v>
      </c>
      <c r="AE301" s="77">
        <v>1</v>
      </c>
      <c r="AF301" s="78">
        <v>1</v>
      </c>
      <c r="AG301" s="79">
        <v>0</v>
      </c>
      <c r="AH301" s="80">
        <v>1</v>
      </c>
      <c r="AI301" s="81">
        <v>1</v>
      </c>
      <c r="AJ301" s="82">
        <v>1</v>
      </c>
      <c r="AK301" s="83">
        <v>1</v>
      </c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E301" s="19">
        <f t="shared" si="31"/>
        <v>23</v>
      </c>
      <c r="DF301" s="19" t="str">
        <f t="shared" si="32"/>
        <v/>
      </c>
    </row>
    <row r="302" spans="1:110" x14ac:dyDescent="0.3">
      <c r="A302" s="19"/>
      <c r="B302" s="6">
        <f t="shared" si="29"/>
        <v>10</v>
      </c>
      <c r="C302" s="6"/>
      <c r="D302" s="6"/>
      <c r="E302" s="6">
        <f t="shared" si="30"/>
        <v>19</v>
      </c>
      <c r="F302" s="6" t="str">
        <f t="shared" si="28"/>
        <v>Q1623</v>
      </c>
      <c r="G302" s="6" t="s">
        <v>283</v>
      </c>
      <c r="H302" s="6">
        <v>1623</v>
      </c>
      <c r="I302" s="3" t="s">
        <v>248</v>
      </c>
      <c r="J302" s="56">
        <v>1</v>
      </c>
      <c r="K302" s="57">
        <v>1</v>
      </c>
      <c r="L302" s="58">
        <v>0</v>
      </c>
      <c r="M302" s="59">
        <v>0</v>
      </c>
      <c r="N302" s="60">
        <v>0</v>
      </c>
      <c r="O302" s="61">
        <v>0</v>
      </c>
      <c r="P302" s="62">
        <v>1</v>
      </c>
      <c r="Q302" s="63">
        <v>0</v>
      </c>
      <c r="R302" s="64">
        <v>0</v>
      </c>
      <c r="S302" s="65">
        <v>1</v>
      </c>
      <c r="T302" s="66">
        <v>0</v>
      </c>
      <c r="U302" s="67">
        <v>0</v>
      </c>
      <c r="V302" s="68">
        <v>0</v>
      </c>
      <c r="W302" s="69">
        <v>1</v>
      </c>
      <c r="X302" s="70">
        <v>1</v>
      </c>
      <c r="Y302" s="71">
        <v>1</v>
      </c>
      <c r="Z302" s="72">
        <v>0</v>
      </c>
      <c r="AA302" s="73">
        <v>0</v>
      </c>
      <c r="AB302" s="74">
        <v>0</v>
      </c>
      <c r="AC302" s="75">
        <v>0</v>
      </c>
      <c r="AD302" s="76">
        <v>0</v>
      </c>
      <c r="AE302" s="77">
        <v>1</v>
      </c>
      <c r="AF302" s="78">
        <v>0</v>
      </c>
      <c r="AG302" s="79">
        <v>0</v>
      </c>
      <c r="AH302" s="80">
        <v>1</v>
      </c>
      <c r="AI302" s="81">
        <v>0</v>
      </c>
      <c r="AJ302" s="82">
        <v>0</v>
      </c>
      <c r="AK302" s="83">
        <v>1</v>
      </c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E302" s="19">
        <f t="shared" si="31"/>
        <v>10</v>
      </c>
      <c r="DF302" s="19" t="str">
        <f t="shared" si="32"/>
        <v/>
      </c>
    </row>
    <row r="303" spans="1:110" x14ac:dyDescent="0.3">
      <c r="A303" s="19"/>
      <c r="B303" s="6">
        <f t="shared" si="29"/>
        <v>19</v>
      </c>
      <c r="C303" s="6"/>
      <c r="D303" s="6"/>
      <c r="E303" s="6">
        <f t="shared" si="30"/>
        <v>10</v>
      </c>
      <c r="F303" s="6" t="str">
        <f t="shared" si="28"/>
        <v>Q1624</v>
      </c>
      <c r="G303" s="6" t="s">
        <v>283</v>
      </c>
      <c r="H303" s="6">
        <v>1624</v>
      </c>
      <c r="I303" s="3" t="s">
        <v>249</v>
      </c>
      <c r="J303" s="56">
        <v>1</v>
      </c>
      <c r="K303" s="57">
        <v>1</v>
      </c>
      <c r="L303" s="58">
        <v>1</v>
      </c>
      <c r="M303" s="59">
        <v>1</v>
      </c>
      <c r="N303" s="60">
        <v>0</v>
      </c>
      <c r="O303" s="61">
        <v>0</v>
      </c>
      <c r="P303" s="62">
        <v>0</v>
      </c>
      <c r="Q303" s="63">
        <v>0</v>
      </c>
      <c r="R303" s="64">
        <v>1</v>
      </c>
      <c r="S303" s="65">
        <v>1</v>
      </c>
      <c r="T303" s="66">
        <v>1</v>
      </c>
      <c r="U303" s="67">
        <v>0</v>
      </c>
      <c r="V303" s="68">
        <v>1</v>
      </c>
      <c r="W303" s="69">
        <v>1</v>
      </c>
      <c r="X303" s="70">
        <v>1</v>
      </c>
      <c r="Y303" s="71">
        <v>1</v>
      </c>
      <c r="Z303" s="72">
        <v>0</v>
      </c>
      <c r="AA303" s="73">
        <v>0</v>
      </c>
      <c r="AB303" s="74">
        <v>1</v>
      </c>
      <c r="AC303" s="75">
        <v>1</v>
      </c>
      <c r="AD303" s="76">
        <v>1</v>
      </c>
      <c r="AE303" s="77">
        <v>1</v>
      </c>
      <c r="AF303" s="78">
        <v>0</v>
      </c>
      <c r="AG303" s="79">
        <v>1</v>
      </c>
      <c r="AH303" s="80">
        <v>1</v>
      </c>
      <c r="AI303" s="81">
        <v>1</v>
      </c>
      <c r="AJ303" s="82">
        <v>0</v>
      </c>
      <c r="AK303" s="83">
        <v>1</v>
      </c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E303" s="19">
        <f t="shared" ref="DE303:DE335" si="33">SUM(J303:DD303)</f>
        <v>19</v>
      </c>
      <c r="DF303" s="19" t="str">
        <f t="shared" si="32"/>
        <v/>
      </c>
    </row>
    <row r="304" spans="1:110" x14ac:dyDescent="0.3">
      <c r="A304" s="19"/>
      <c r="B304" s="6">
        <f t="shared" si="29"/>
        <v>0</v>
      </c>
      <c r="C304" s="6"/>
      <c r="D304" s="6"/>
      <c r="E304" s="6">
        <f t="shared" si="30"/>
        <v>29</v>
      </c>
      <c r="F304" s="6" t="str">
        <f t="shared" si="28"/>
        <v/>
      </c>
      <c r="G304" s="6"/>
      <c r="H304" s="6"/>
      <c r="I304" s="3" t="s">
        <v>251</v>
      </c>
      <c r="J304" s="56"/>
      <c r="K304" s="57"/>
      <c r="L304" s="58"/>
      <c r="M304" s="59"/>
      <c r="N304" s="60"/>
      <c r="O304" s="61"/>
      <c r="P304" s="62"/>
      <c r="Q304" s="63"/>
      <c r="R304" s="64"/>
      <c r="S304" s="65"/>
      <c r="T304" s="66"/>
      <c r="U304" s="67"/>
      <c r="V304" s="68"/>
      <c r="W304" s="69"/>
      <c r="X304" s="70"/>
      <c r="Y304" s="71"/>
      <c r="Z304" s="72"/>
      <c r="AA304" s="73"/>
      <c r="AB304" s="74"/>
      <c r="AC304" s="75"/>
      <c r="AD304" s="76"/>
      <c r="AE304" s="77"/>
      <c r="AF304" s="78"/>
      <c r="AG304" s="79"/>
      <c r="AH304" s="80"/>
      <c r="AI304" s="81"/>
      <c r="AJ304" s="82"/>
      <c r="AK304" s="83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E304" s="19">
        <f t="shared" si="33"/>
        <v>0</v>
      </c>
      <c r="DF304" s="19" t="str">
        <f t="shared" si="32"/>
        <v/>
      </c>
    </row>
    <row r="305" spans="1:110" x14ac:dyDescent="0.3">
      <c r="A305" s="19"/>
      <c r="B305" s="6">
        <f t="shared" si="29"/>
        <v>20</v>
      </c>
      <c r="C305" s="6"/>
      <c r="D305" s="6"/>
      <c r="E305" s="6">
        <f t="shared" si="30"/>
        <v>9</v>
      </c>
      <c r="F305" s="6" t="str">
        <f t="shared" si="28"/>
        <v>BJ1</v>
      </c>
      <c r="G305" s="6" t="s">
        <v>284</v>
      </c>
      <c r="H305" s="6">
        <v>1</v>
      </c>
      <c r="I305" s="3" t="s">
        <v>252</v>
      </c>
      <c r="J305" s="56">
        <v>1</v>
      </c>
      <c r="K305" s="57">
        <v>1</v>
      </c>
      <c r="L305" s="58">
        <v>1</v>
      </c>
      <c r="M305" s="59">
        <v>1</v>
      </c>
      <c r="N305" s="60">
        <v>1</v>
      </c>
      <c r="O305" s="61">
        <v>0</v>
      </c>
      <c r="P305" s="62">
        <v>1</v>
      </c>
      <c r="Q305" s="63">
        <v>0</v>
      </c>
      <c r="R305" s="64">
        <v>0</v>
      </c>
      <c r="S305" s="65">
        <v>1</v>
      </c>
      <c r="T305" s="66">
        <v>0</v>
      </c>
      <c r="U305" s="67">
        <v>0</v>
      </c>
      <c r="V305" s="68">
        <v>1</v>
      </c>
      <c r="W305" s="69">
        <v>1</v>
      </c>
      <c r="X305" s="70">
        <v>1</v>
      </c>
      <c r="Y305" s="71">
        <v>1</v>
      </c>
      <c r="Z305" s="72">
        <v>0</v>
      </c>
      <c r="AA305" s="73">
        <v>1</v>
      </c>
      <c r="AB305" s="74">
        <v>1</v>
      </c>
      <c r="AC305" s="75">
        <v>1</v>
      </c>
      <c r="AD305" s="76">
        <v>1</v>
      </c>
      <c r="AE305" s="77">
        <v>1</v>
      </c>
      <c r="AF305" s="78">
        <v>0</v>
      </c>
      <c r="AG305" s="79">
        <v>0</v>
      </c>
      <c r="AH305" s="80">
        <v>1</v>
      </c>
      <c r="AI305" s="81">
        <v>1</v>
      </c>
      <c r="AJ305" s="82">
        <v>1</v>
      </c>
      <c r="AK305" s="83">
        <v>1</v>
      </c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E305" s="19">
        <f t="shared" si="33"/>
        <v>20</v>
      </c>
      <c r="DF305" s="19" t="str">
        <f t="shared" si="32"/>
        <v/>
      </c>
    </row>
    <row r="306" spans="1:110" x14ac:dyDescent="0.3">
      <c r="A306" s="19"/>
      <c r="B306" s="6">
        <f t="shared" si="29"/>
        <v>19</v>
      </c>
      <c r="C306" s="6"/>
      <c r="D306" s="6"/>
      <c r="E306" s="6">
        <f t="shared" si="30"/>
        <v>10</v>
      </c>
      <c r="F306" s="6" t="str">
        <f t="shared" si="28"/>
        <v>BJ2</v>
      </c>
      <c r="G306" s="6" t="s">
        <v>284</v>
      </c>
      <c r="H306" s="6">
        <v>2</v>
      </c>
      <c r="I306" s="3" t="s">
        <v>163</v>
      </c>
      <c r="J306" s="56">
        <v>1</v>
      </c>
      <c r="K306" s="57">
        <v>1</v>
      </c>
      <c r="L306" s="58">
        <v>1</v>
      </c>
      <c r="M306" s="59">
        <v>1</v>
      </c>
      <c r="N306" s="60">
        <v>1</v>
      </c>
      <c r="O306" s="61">
        <v>0</v>
      </c>
      <c r="P306" s="62">
        <v>1</v>
      </c>
      <c r="Q306" s="63">
        <v>0</v>
      </c>
      <c r="R306" s="64">
        <v>0</v>
      </c>
      <c r="S306" s="65">
        <v>1</v>
      </c>
      <c r="T306" s="66">
        <v>0</v>
      </c>
      <c r="U306" s="67">
        <v>1</v>
      </c>
      <c r="V306" s="68">
        <v>1</v>
      </c>
      <c r="W306" s="69">
        <v>1</v>
      </c>
      <c r="X306" s="70">
        <v>1</v>
      </c>
      <c r="Y306" s="71">
        <v>1</v>
      </c>
      <c r="Z306" s="72">
        <v>0</v>
      </c>
      <c r="AA306" s="73">
        <v>1</v>
      </c>
      <c r="AB306" s="74">
        <v>1</v>
      </c>
      <c r="AC306" s="75">
        <v>1</v>
      </c>
      <c r="AD306" s="76">
        <v>1</v>
      </c>
      <c r="AE306" s="77">
        <v>1</v>
      </c>
      <c r="AF306" s="78">
        <v>0</v>
      </c>
      <c r="AG306" s="79">
        <v>0</v>
      </c>
      <c r="AH306" s="80">
        <v>1</v>
      </c>
      <c r="AI306" s="81">
        <v>0</v>
      </c>
      <c r="AJ306" s="82">
        <v>0</v>
      </c>
      <c r="AK306" s="83">
        <v>1</v>
      </c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E306" s="19">
        <f t="shared" si="33"/>
        <v>19</v>
      </c>
      <c r="DF306" s="19" t="str">
        <f t="shared" si="32"/>
        <v/>
      </c>
    </row>
    <row r="307" spans="1:110" x14ac:dyDescent="0.3">
      <c r="A307" s="19"/>
      <c r="B307" s="6">
        <f t="shared" si="29"/>
        <v>20</v>
      </c>
      <c r="C307" s="6"/>
      <c r="D307" s="6"/>
      <c r="E307" s="6">
        <f t="shared" si="30"/>
        <v>9</v>
      </c>
      <c r="F307" s="6" t="str">
        <f t="shared" ref="F307:F309" si="34">G307&amp;H307</f>
        <v>BJ3</v>
      </c>
      <c r="G307" s="6" t="s">
        <v>284</v>
      </c>
      <c r="H307" s="6">
        <v>3</v>
      </c>
      <c r="I307" s="3" t="s">
        <v>253</v>
      </c>
      <c r="J307" s="56">
        <v>1</v>
      </c>
      <c r="K307" s="57">
        <v>1</v>
      </c>
      <c r="L307" s="58">
        <v>1</v>
      </c>
      <c r="M307" s="59">
        <v>1</v>
      </c>
      <c r="N307" s="60">
        <v>1</v>
      </c>
      <c r="O307" s="61">
        <v>0</v>
      </c>
      <c r="P307" s="62">
        <v>1</v>
      </c>
      <c r="Q307" s="63">
        <v>0</v>
      </c>
      <c r="R307" s="64">
        <v>0</v>
      </c>
      <c r="S307" s="65">
        <v>1</v>
      </c>
      <c r="T307" s="66">
        <v>0</v>
      </c>
      <c r="U307" s="67">
        <v>1</v>
      </c>
      <c r="V307" s="68">
        <v>1</v>
      </c>
      <c r="W307" s="69">
        <v>1</v>
      </c>
      <c r="X307" s="70">
        <v>1</v>
      </c>
      <c r="Y307" s="71">
        <v>1</v>
      </c>
      <c r="Z307" s="72">
        <v>0</v>
      </c>
      <c r="AA307" s="73">
        <v>1</v>
      </c>
      <c r="AB307" s="74">
        <v>1</v>
      </c>
      <c r="AC307" s="75">
        <v>1</v>
      </c>
      <c r="AD307" s="76">
        <v>1</v>
      </c>
      <c r="AE307" s="77">
        <v>1</v>
      </c>
      <c r="AF307" s="78">
        <v>0</v>
      </c>
      <c r="AG307" s="79">
        <v>0</v>
      </c>
      <c r="AH307" s="80">
        <v>1</v>
      </c>
      <c r="AI307" s="81">
        <v>0</v>
      </c>
      <c r="AJ307" s="82">
        <v>1</v>
      </c>
      <c r="AK307" s="83">
        <v>1</v>
      </c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E307" s="19">
        <f t="shared" si="33"/>
        <v>20</v>
      </c>
      <c r="DF307" s="19" t="str">
        <f t="shared" si="32"/>
        <v/>
      </c>
    </row>
    <row r="308" spans="1:110" x14ac:dyDescent="0.3">
      <c r="A308" s="19"/>
      <c r="B308" s="6">
        <f t="shared" si="29"/>
        <v>8</v>
      </c>
      <c r="C308" s="6"/>
      <c r="D308" s="6"/>
      <c r="E308" s="6">
        <f t="shared" si="30"/>
        <v>21</v>
      </c>
      <c r="F308" s="6" t="str">
        <f t="shared" si="34"/>
        <v>BJ4</v>
      </c>
      <c r="G308" s="6" t="s">
        <v>284</v>
      </c>
      <c r="H308" s="6">
        <v>4</v>
      </c>
      <c r="I308" s="3" t="s">
        <v>254</v>
      </c>
      <c r="J308" s="56">
        <v>1</v>
      </c>
      <c r="K308" s="57">
        <v>0</v>
      </c>
      <c r="L308" s="58">
        <v>1</v>
      </c>
      <c r="M308" s="59">
        <v>0</v>
      </c>
      <c r="N308" s="60">
        <v>0</v>
      </c>
      <c r="O308" s="61">
        <v>0</v>
      </c>
      <c r="P308" s="62">
        <v>1</v>
      </c>
      <c r="Q308" s="63">
        <v>0</v>
      </c>
      <c r="R308" s="64">
        <v>0</v>
      </c>
      <c r="S308" s="65">
        <v>0</v>
      </c>
      <c r="T308" s="66">
        <v>0</v>
      </c>
      <c r="U308" s="67">
        <v>0</v>
      </c>
      <c r="V308" s="68">
        <v>0</v>
      </c>
      <c r="W308" s="69">
        <v>1</v>
      </c>
      <c r="X308" s="70">
        <v>1</v>
      </c>
      <c r="Y308" s="71">
        <v>0</v>
      </c>
      <c r="Z308" s="72">
        <v>0</v>
      </c>
      <c r="AA308" s="73">
        <v>0</v>
      </c>
      <c r="AB308" s="74">
        <v>0</v>
      </c>
      <c r="AC308" s="75">
        <v>0</v>
      </c>
      <c r="AD308" s="76">
        <v>1</v>
      </c>
      <c r="AE308" s="77">
        <v>1</v>
      </c>
      <c r="AF308" s="78">
        <v>0</v>
      </c>
      <c r="AG308" s="79">
        <v>0</v>
      </c>
      <c r="AH308" s="80">
        <v>1</v>
      </c>
      <c r="AI308" s="81">
        <v>0</v>
      </c>
      <c r="AJ308" s="82">
        <v>0</v>
      </c>
      <c r="AK308" s="83">
        <v>0</v>
      </c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E308" s="19">
        <f t="shared" si="33"/>
        <v>8</v>
      </c>
      <c r="DF308" s="19" t="str">
        <f t="shared" si="32"/>
        <v/>
      </c>
    </row>
    <row r="309" spans="1:110" x14ac:dyDescent="0.3">
      <c r="A309" s="19"/>
      <c r="B309" s="6">
        <f t="shared" si="29"/>
        <v>0</v>
      </c>
      <c r="C309" s="6"/>
      <c r="D309" s="6"/>
      <c r="E309" s="6">
        <f t="shared" si="30"/>
        <v>29</v>
      </c>
      <c r="F309" s="6" t="str">
        <f t="shared" si="34"/>
        <v/>
      </c>
      <c r="G309" s="6"/>
      <c r="H309" s="6"/>
      <c r="I309" s="3" t="s">
        <v>255</v>
      </c>
      <c r="J309" s="56"/>
      <c r="K309" s="57"/>
      <c r="L309" s="58"/>
      <c r="M309" s="59"/>
      <c r="N309" s="60"/>
      <c r="O309" s="61"/>
      <c r="P309" s="62"/>
      <c r="Q309" s="63"/>
      <c r="R309" s="64"/>
      <c r="S309" s="65"/>
      <c r="T309" s="66"/>
      <c r="U309" s="67"/>
      <c r="V309" s="68"/>
      <c r="W309" s="69"/>
      <c r="X309" s="70"/>
      <c r="Y309" s="71"/>
      <c r="Z309" s="72"/>
      <c r="AA309" s="73"/>
      <c r="AB309" s="74"/>
      <c r="AC309" s="75"/>
      <c r="AD309" s="76"/>
      <c r="AE309" s="77"/>
      <c r="AF309" s="78"/>
      <c r="AG309" s="79"/>
      <c r="AH309" s="80"/>
      <c r="AI309" s="81"/>
      <c r="AJ309" s="82"/>
      <c r="AK309" s="83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E309" s="19">
        <f t="shared" si="33"/>
        <v>0</v>
      </c>
      <c r="DF309" s="19" t="str">
        <f t="shared" si="32"/>
        <v/>
      </c>
    </row>
    <row r="310" spans="1:110" x14ac:dyDescent="0.3">
      <c r="A310" s="19"/>
      <c r="B310" s="6">
        <f t="shared" si="29"/>
        <v>1</v>
      </c>
      <c r="C310" s="6"/>
      <c r="D310" s="6"/>
      <c r="E310" s="6">
        <f t="shared" si="30"/>
        <v>28</v>
      </c>
      <c r="F310" s="6" t="str">
        <f t="shared" ref="F310:F333" si="35">G310&amp;H310</f>
        <v>AH1</v>
      </c>
      <c r="G310" s="6" t="s">
        <v>285</v>
      </c>
      <c r="H310" s="6">
        <v>1</v>
      </c>
      <c r="I310" s="89" t="s">
        <v>497</v>
      </c>
      <c r="J310" s="56">
        <v>0</v>
      </c>
      <c r="K310" s="57">
        <v>0</v>
      </c>
      <c r="L310" s="58">
        <v>0</v>
      </c>
      <c r="M310" s="59">
        <v>0</v>
      </c>
      <c r="N310" s="60">
        <v>0</v>
      </c>
      <c r="O310" s="61">
        <v>0</v>
      </c>
      <c r="P310" s="62">
        <v>0</v>
      </c>
      <c r="Q310" s="63">
        <v>0</v>
      </c>
      <c r="R310" s="64">
        <v>0</v>
      </c>
      <c r="S310" s="65">
        <v>0</v>
      </c>
      <c r="T310" s="66">
        <v>0</v>
      </c>
      <c r="U310" s="67">
        <v>0</v>
      </c>
      <c r="V310" s="68">
        <v>0</v>
      </c>
      <c r="W310" s="69">
        <v>1</v>
      </c>
      <c r="X310" s="70">
        <v>0</v>
      </c>
      <c r="Y310" s="71">
        <v>0</v>
      </c>
      <c r="Z310" s="72">
        <v>0</v>
      </c>
      <c r="AA310" s="73">
        <v>0</v>
      </c>
      <c r="AB310" s="74">
        <v>0</v>
      </c>
      <c r="AC310" s="75">
        <v>0</v>
      </c>
      <c r="AD310" s="76">
        <v>0</v>
      </c>
      <c r="AE310" s="77">
        <v>0</v>
      </c>
      <c r="AF310" s="78">
        <v>0</v>
      </c>
      <c r="AG310" s="79">
        <v>0</v>
      </c>
      <c r="AH310" s="80">
        <v>0</v>
      </c>
      <c r="AI310" s="81">
        <v>0</v>
      </c>
      <c r="AJ310" s="82">
        <v>0</v>
      </c>
      <c r="AK310" s="83">
        <v>0</v>
      </c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E310" s="19">
        <f t="shared" si="33"/>
        <v>1</v>
      </c>
      <c r="DF310" s="19" t="str">
        <f t="shared" si="32"/>
        <v/>
      </c>
    </row>
    <row r="311" spans="1:110" x14ac:dyDescent="0.3">
      <c r="A311" s="19"/>
      <c r="B311" s="6">
        <f t="shared" si="29"/>
        <v>0</v>
      </c>
      <c r="C311" s="6"/>
      <c r="D311" s="6"/>
      <c r="E311" s="6">
        <f t="shared" si="30"/>
        <v>29</v>
      </c>
      <c r="F311" s="6" t="str">
        <f t="shared" si="35"/>
        <v/>
      </c>
      <c r="G311" s="6"/>
      <c r="H311" s="6"/>
      <c r="I311" s="3" t="s">
        <v>260</v>
      </c>
      <c r="J311" s="56"/>
      <c r="K311" s="57"/>
      <c r="L311" s="58"/>
      <c r="M311" s="59"/>
      <c r="N311" s="60"/>
      <c r="O311" s="61"/>
      <c r="P311" s="62"/>
      <c r="Q311" s="63"/>
      <c r="R311" s="64"/>
      <c r="S311" s="65"/>
      <c r="T311" s="66"/>
      <c r="U311" s="67"/>
      <c r="V311" s="68"/>
      <c r="W311" s="69"/>
      <c r="X311" s="70"/>
      <c r="Y311" s="71"/>
      <c r="Z311" s="72"/>
      <c r="AA311" s="73"/>
      <c r="AB311" s="74"/>
      <c r="AC311" s="75"/>
      <c r="AD311" s="76"/>
      <c r="AE311" s="77"/>
      <c r="AF311" s="78"/>
      <c r="AG311" s="79"/>
      <c r="AH311" s="80"/>
      <c r="AI311" s="81"/>
      <c r="AJ311" s="82"/>
      <c r="AK311" s="83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E311" s="19">
        <f t="shared" si="33"/>
        <v>0</v>
      </c>
      <c r="DF311" s="19" t="str">
        <f t="shared" si="32"/>
        <v/>
      </c>
    </row>
    <row r="312" spans="1:110" x14ac:dyDescent="0.3">
      <c r="A312" s="19"/>
      <c r="B312" s="6">
        <f t="shared" si="29"/>
        <v>1</v>
      </c>
      <c r="C312" s="6"/>
      <c r="D312" s="6"/>
      <c r="E312" s="6">
        <f t="shared" si="30"/>
        <v>28</v>
      </c>
      <c r="F312" s="6" t="str">
        <f t="shared" si="35"/>
        <v>BB1</v>
      </c>
      <c r="G312" s="6" t="s">
        <v>286</v>
      </c>
      <c r="H312" s="6">
        <v>1</v>
      </c>
      <c r="I312" s="3" t="s">
        <v>261</v>
      </c>
      <c r="J312" s="56">
        <v>0</v>
      </c>
      <c r="K312" s="57">
        <v>0</v>
      </c>
      <c r="L312" s="58">
        <v>0</v>
      </c>
      <c r="M312" s="59">
        <v>0</v>
      </c>
      <c r="N312" s="60">
        <v>1</v>
      </c>
      <c r="O312" s="61">
        <v>0</v>
      </c>
      <c r="P312" s="62">
        <v>0</v>
      </c>
      <c r="Q312" s="63">
        <v>0</v>
      </c>
      <c r="R312" s="64">
        <v>0</v>
      </c>
      <c r="S312" s="65">
        <v>0</v>
      </c>
      <c r="T312" s="66">
        <v>0</v>
      </c>
      <c r="U312" s="67">
        <v>0</v>
      </c>
      <c r="V312" s="68">
        <v>0</v>
      </c>
      <c r="W312" s="69">
        <v>0</v>
      </c>
      <c r="X312" s="70">
        <v>0</v>
      </c>
      <c r="Y312" s="71">
        <v>0</v>
      </c>
      <c r="Z312" s="72">
        <v>0</v>
      </c>
      <c r="AA312" s="73">
        <v>0</v>
      </c>
      <c r="AB312" s="74">
        <v>0</v>
      </c>
      <c r="AC312" s="75">
        <v>0</v>
      </c>
      <c r="AD312" s="76">
        <v>0</v>
      </c>
      <c r="AE312" s="77">
        <v>0</v>
      </c>
      <c r="AF312" s="78">
        <v>0</v>
      </c>
      <c r="AG312" s="79">
        <v>0</v>
      </c>
      <c r="AH312" s="80">
        <v>0</v>
      </c>
      <c r="AI312" s="81">
        <v>0</v>
      </c>
      <c r="AJ312" s="82">
        <v>0</v>
      </c>
      <c r="AK312" s="83">
        <v>0</v>
      </c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E312" s="19">
        <f t="shared" si="33"/>
        <v>1</v>
      </c>
      <c r="DF312" s="19" t="str">
        <f t="shared" si="32"/>
        <v/>
      </c>
    </row>
    <row r="313" spans="1:110" x14ac:dyDescent="0.3">
      <c r="A313" s="19"/>
      <c r="B313" s="6">
        <f t="shared" si="29"/>
        <v>1</v>
      </c>
      <c r="C313" s="6"/>
      <c r="D313" s="6"/>
      <c r="E313" s="6">
        <f t="shared" si="30"/>
        <v>28</v>
      </c>
      <c r="F313" s="6" t="str">
        <f t="shared" si="35"/>
        <v>BB2</v>
      </c>
      <c r="G313" s="6" t="s">
        <v>286</v>
      </c>
      <c r="H313" s="6">
        <v>2</v>
      </c>
      <c r="I313" s="3" t="s">
        <v>438</v>
      </c>
      <c r="J313" s="56">
        <v>0</v>
      </c>
      <c r="K313" s="57">
        <v>0</v>
      </c>
      <c r="L313" s="58">
        <v>1</v>
      </c>
      <c r="M313" s="59">
        <v>0</v>
      </c>
      <c r="N313" s="60">
        <v>0</v>
      </c>
      <c r="O313" s="61">
        <v>0</v>
      </c>
      <c r="P313" s="62">
        <v>0</v>
      </c>
      <c r="Q313" s="63">
        <v>0</v>
      </c>
      <c r="R313" s="64">
        <v>0</v>
      </c>
      <c r="S313" s="65">
        <v>0</v>
      </c>
      <c r="T313" s="66">
        <v>0</v>
      </c>
      <c r="U313" s="67">
        <v>0</v>
      </c>
      <c r="V313" s="68">
        <v>0</v>
      </c>
      <c r="W313" s="69">
        <v>0</v>
      </c>
      <c r="X313" s="70">
        <v>0</v>
      </c>
      <c r="Y313" s="71">
        <v>0</v>
      </c>
      <c r="Z313" s="72">
        <v>0</v>
      </c>
      <c r="AA313" s="73">
        <v>0</v>
      </c>
      <c r="AB313" s="74">
        <v>0</v>
      </c>
      <c r="AC313" s="75">
        <v>0</v>
      </c>
      <c r="AD313" s="76">
        <v>0</v>
      </c>
      <c r="AE313" s="77">
        <v>0</v>
      </c>
      <c r="AF313" s="78">
        <v>0</v>
      </c>
      <c r="AG313" s="79">
        <v>0</v>
      </c>
      <c r="AH313" s="80">
        <v>0</v>
      </c>
      <c r="AI313" s="81">
        <v>0</v>
      </c>
      <c r="AJ313" s="82">
        <v>0</v>
      </c>
      <c r="AK313" s="83">
        <v>0</v>
      </c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E313" s="19">
        <f t="shared" si="33"/>
        <v>1</v>
      </c>
      <c r="DF313" s="19" t="str">
        <f t="shared" si="32"/>
        <v/>
      </c>
    </row>
    <row r="314" spans="1:110" x14ac:dyDescent="0.3">
      <c r="A314" s="19"/>
      <c r="B314" s="6">
        <f t="shared" si="29"/>
        <v>1</v>
      </c>
      <c r="C314" s="6"/>
      <c r="D314" s="6"/>
      <c r="E314" s="6">
        <f t="shared" si="30"/>
        <v>28</v>
      </c>
      <c r="F314" s="6" t="str">
        <f t="shared" si="35"/>
        <v>BB3</v>
      </c>
      <c r="G314" s="6" t="s">
        <v>286</v>
      </c>
      <c r="H314" s="6">
        <v>3</v>
      </c>
      <c r="I314" s="3" t="s">
        <v>437</v>
      </c>
      <c r="J314" s="56">
        <v>0</v>
      </c>
      <c r="K314" s="57">
        <v>0</v>
      </c>
      <c r="L314" s="58">
        <v>0</v>
      </c>
      <c r="M314" s="59">
        <v>0</v>
      </c>
      <c r="N314" s="60">
        <v>0</v>
      </c>
      <c r="O314" s="61">
        <v>0</v>
      </c>
      <c r="P314" s="62">
        <v>0</v>
      </c>
      <c r="Q314" s="63">
        <v>0</v>
      </c>
      <c r="R314" s="64">
        <v>0</v>
      </c>
      <c r="S314" s="65">
        <v>0</v>
      </c>
      <c r="T314" s="66">
        <v>0</v>
      </c>
      <c r="U314" s="67">
        <v>0</v>
      </c>
      <c r="V314" s="68">
        <v>0</v>
      </c>
      <c r="W314" s="69">
        <v>0</v>
      </c>
      <c r="X314" s="70">
        <v>0</v>
      </c>
      <c r="Y314" s="71">
        <v>0</v>
      </c>
      <c r="Z314" s="72">
        <v>0</v>
      </c>
      <c r="AA314" s="73">
        <v>0</v>
      </c>
      <c r="AB314" s="74">
        <v>0</v>
      </c>
      <c r="AC314" s="75">
        <v>0</v>
      </c>
      <c r="AD314" s="76">
        <v>0</v>
      </c>
      <c r="AE314" s="77">
        <v>0</v>
      </c>
      <c r="AF314" s="78">
        <v>0</v>
      </c>
      <c r="AG314" s="79">
        <v>0</v>
      </c>
      <c r="AH314" s="80">
        <v>0</v>
      </c>
      <c r="AI314" s="81">
        <v>0</v>
      </c>
      <c r="AJ314" s="82">
        <v>0</v>
      </c>
      <c r="AK314" s="83">
        <v>1</v>
      </c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E314" s="19">
        <f t="shared" si="33"/>
        <v>1</v>
      </c>
      <c r="DF314" s="19" t="str">
        <f t="shared" si="32"/>
        <v/>
      </c>
    </row>
    <row r="315" spans="1:110" x14ac:dyDescent="0.3">
      <c r="A315" s="19"/>
      <c r="B315" s="6">
        <f t="shared" si="29"/>
        <v>1</v>
      </c>
      <c r="C315" s="6"/>
      <c r="D315" s="6"/>
      <c r="E315" s="6">
        <f t="shared" si="30"/>
        <v>28</v>
      </c>
      <c r="F315" s="6" t="str">
        <f t="shared" si="35"/>
        <v>BB4</v>
      </c>
      <c r="G315" s="6" t="s">
        <v>286</v>
      </c>
      <c r="H315" s="6">
        <v>4</v>
      </c>
      <c r="I315" s="3" t="s">
        <v>436</v>
      </c>
      <c r="J315" s="56">
        <v>1</v>
      </c>
      <c r="K315" s="57">
        <v>0</v>
      </c>
      <c r="L315" s="58">
        <v>0</v>
      </c>
      <c r="M315" s="59">
        <v>0</v>
      </c>
      <c r="N315" s="60">
        <v>0</v>
      </c>
      <c r="O315" s="61">
        <v>0</v>
      </c>
      <c r="P315" s="62">
        <v>0</v>
      </c>
      <c r="Q315" s="63">
        <v>0</v>
      </c>
      <c r="R315" s="64">
        <v>0</v>
      </c>
      <c r="S315" s="65">
        <v>0</v>
      </c>
      <c r="T315" s="66">
        <v>0</v>
      </c>
      <c r="U315" s="67">
        <v>0</v>
      </c>
      <c r="V315" s="68">
        <v>0</v>
      </c>
      <c r="W315" s="69">
        <v>0</v>
      </c>
      <c r="X315" s="70">
        <v>0</v>
      </c>
      <c r="Y315" s="71">
        <v>0</v>
      </c>
      <c r="Z315" s="72">
        <v>0</v>
      </c>
      <c r="AA315" s="73">
        <v>0</v>
      </c>
      <c r="AB315" s="74">
        <v>0</v>
      </c>
      <c r="AC315" s="75">
        <v>0</v>
      </c>
      <c r="AD315" s="76">
        <v>0</v>
      </c>
      <c r="AE315" s="77">
        <v>0</v>
      </c>
      <c r="AF315" s="78">
        <v>0</v>
      </c>
      <c r="AG315" s="79">
        <v>0</v>
      </c>
      <c r="AH315" s="80">
        <v>0</v>
      </c>
      <c r="AI315" s="81">
        <v>0</v>
      </c>
      <c r="AJ315" s="82">
        <v>0</v>
      </c>
      <c r="AK315" s="83">
        <v>0</v>
      </c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E315" s="19">
        <f t="shared" si="33"/>
        <v>1</v>
      </c>
      <c r="DF315" s="19" t="str">
        <f t="shared" si="32"/>
        <v/>
      </c>
    </row>
    <row r="316" spans="1:110" x14ac:dyDescent="0.3">
      <c r="A316" s="19"/>
      <c r="B316" s="6">
        <f t="shared" si="29"/>
        <v>1</v>
      </c>
      <c r="C316" s="6"/>
      <c r="D316" s="6"/>
      <c r="E316" s="6">
        <f t="shared" si="30"/>
        <v>28</v>
      </c>
      <c r="F316" s="6" t="str">
        <f t="shared" si="35"/>
        <v>BB5</v>
      </c>
      <c r="G316" s="6" t="s">
        <v>286</v>
      </c>
      <c r="H316" s="6">
        <v>5</v>
      </c>
      <c r="I316" s="3" t="s">
        <v>435</v>
      </c>
      <c r="J316" s="56">
        <v>0</v>
      </c>
      <c r="K316" s="57">
        <v>0</v>
      </c>
      <c r="L316" s="58">
        <v>0</v>
      </c>
      <c r="M316" s="59">
        <v>0</v>
      </c>
      <c r="N316" s="60">
        <v>0</v>
      </c>
      <c r="O316" s="61">
        <v>0</v>
      </c>
      <c r="P316" s="62">
        <v>0</v>
      </c>
      <c r="Q316" s="63">
        <v>0</v>
      </c>
      <c r="R316" s="64">
        <v>0</v>
      </c>
      <c r="S316" s="65">
        <v>0</v>
      </c>
      <c r="T316" s="66">
        <v>0</v>
      </c>
      <c r="U316" s="67">
        <v>0</v>
      </c>
      <c r="V316" s="68">
        <v>0</v>
      </c>
      <c r="W316" s="69">
        <v>0</v>
      </c>
      <c r="X316" s="70">
        <v>0</v>
      </c>
      <c r="Y316" s="71">
        <v>0</v>
      </c>
      <c r="Z316" s="72">
        <v>0</v>
      </c>
      <c r="AA316" s="73">
        <v>0</v>
      </c>
      <c r="AB316" s="74">
        <v>0</v>
      </c>
      <c r="AC316" s="75">
        <v>0</v>
      </c>
      <c r="AD316" s="76">
        <v>1</v>
      </c>
      <c r="AE316" s="77">
        <v>0</v>
      </c>
      <c r="AF316" s="78">
        <v>0</v>
      </c>
      <c r="AG316" s="79">
        <v>0</v>
      </c>
      <c r="AH316" s="80">
        <v>0</v>
      </c>
      <c r="AI316" s="81">
        <v>0</v>
      </c>
      <c r="AJ316" s="82">
        <v>0</v>
      </c>
      <c r="AK316" s="83">
        <v>0</v>
      </c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E316" s="19">
        <f t="shared" si="33"/>
        <v>1</v>
      </c>
      <c r="DF316" s="19" t="str">
        <f t="shared" si="32"/>
        <v/>
      </c>
    </row>
    <row r="317" spans="1:110" x14ac:dyDescent="0.3">
      <c r="A317" s="19"/>
      <c r="B317" s="6">
        <f t="shared" si="29"/>
        <v>0</v>
      </c>
      <c r="C317" s="6"/>
      <c r="D317" s="6"/>
      <c r="E317" s="6">
        <f t="shared" si="30"/>
        <v>29</v>
      </c>
      <c r="F317" s="6" t="str">
        <f t="shared" si="35"/>
        <v/>
      </c>
      <c r="G317" s="6"/>
      <c r="H317" s="6"/>
      <c r="I317" s="3" t="s">
        <v>262</v>
      </c>
      <c r="J317" s="56"/>
      <c r="K317" s="57"/>
      <c r="L317" s="58"/>
      <c r="M317" s="59"/>
      <c r="N317" s="60"/>
      <c r="O317" s="61"/>
      <c r="P317" s="62"/>
      <c r="Q317" s="63"/>
      <c r="R317" s="64"/>
      <c r="S317" s="65"/>
      <c r="T317" s="66"/>
      <c r="U317" s="67"/>
      <c r="V317" s="68"/>
      <c r="W317" s="69"/>
      <c r="X317" s="70"/>
      <c r="Y317" s="71"/>
      <c r="Z317" s="72"/>
      <c r="AA317" s="73"/>
      <c r="AB317" s="74"/>
      <c r="AC317" s="75"/>
      <c r="AD317" s="76"/>
      <c r="AE317" s="77"/>
      <c r="AF317" s="78"/>
      <c r="AG317" s="79"/>
      <c r="AH317" s="80"/>
      <c r="AI317" s="81"/>
      <c r="AJ317" s="82"/>
      <c r="AK317" s="83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E317" s="19">
        <f t="shared" si="33"/>
        <v>0</v>
      </c>
      <c r="DF317" s="19" t="str">
        <f t="shared" si="32"/>
        <v/>
      </c>
    </row>
    <row r="318" spans="1:110" x14ac:dyDescent="0.3">
      <c r="A318" s="19"/>
      <c r="B318" s="6">
        <f t="shared" si="29"/>
        <v>10</v>
      </c>
      <c r="C318" s="6"/>
      <c r="D318" s="6"/>
      <c r="E318" s="6">
        <f t="shared" si="30"/>
        <v>19</v>
      </c>
      <c r="F318" s="6" t="str">
        <f t="shared" si="35"/>
        <v>TB1</v>
      </c>
      <c r="G318" s="6" t="s">
        <v>287</v>
      </c>
      <c r="H318" s="6">
        <v>1</v>
      </c>
      <c r="I318" s="3" t="s">
        <v>263</v>
      </c>
      <c r="J318" s="56">
        <v>0</v>
      </c>
      <c r="K318" s="57">
        <v>0</v>
      </c>
      <c r="L318" s="58">
        <v>0</v>
      </c>
      <c r="M318" s="59">
        <v>1</v>
      </c>
      <c r="N318" s="60">
        <v>1</v>
      </c>
      <c r="O318" s="61">
        <v>0</v>
      </c>
      <c r="P318" s="62">
        <v>0</v>
      </c>
      <c r="Q318" s="63">
        <v>1</v>
      </c>
      <c r="R318" s="64">
        <v>1</v>
      </c>
      <c r="S318" s="65">
        <v>0</v>
      </c>
      <c r="T318" s="66">
        <v>0</v>
      </c>
      <c r="U318" s="67">
        <v>0</v>
      </c>
      <c r="V318" s="68">
        <v>0</v>
      </c>
      <c r="W318" s="69">
        <v>1</v>
      </c>
      <c r="X318" s="70">
        <v>0</v>
      </c>
      <c r="Y318" s="71">
        <v>1</v>
      </c>
      <c r="Z318" s="72">
        <v>0</v>
      </c>
      <c r="AA318" s="73">
        <v>1</v>
      </c>
      <c r="AB318" s="74">
        <v>0</v>
      </c>
      <c r="AC318" s="75">
        <v>1</v>
      </c>
      <c r="AD318" s="76">
        <v>0</v>
      </c>
      <c r="AE318" s="77">
        <v>0</v>
      </c>
      <c r="AF318" s="78">
        <v>0</v>
      </c>
      <c r="AG318" s="79">
        <v>1</v>
      </c>
      <c r="AH318" s="80">
        <v>0</v>
      </c>
      <c r="AI318" s="81">
        <v>1</v>
      </c>
      <c r="AJ318" s="82">
        <v>0</v>
      </c>
      <c r="AK318" s="83">
        <v>0</v>
      </c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E318" s="19">
        <f t="shared" si="33"/>
        <v>10</v>
      </c>
      <c r="DF318" s="19" t="str">
        <f t="shared" si="32"/>
        <v/>
      </c>
    </row>
    <row r="319" spans="1:110" x14ac:dyDescent="0.3">
      <c r="A319" s="19"/>
      <c r="B319" s="6">
        <f t="shared" si="29"/>
        <v>0</v>
      </c>
      <c r="C319" s="6"/>
      <c r="D319" s="6"/>
      <c r="E319" s="6">
        <f t="shared" si="30"/>
        <v>29</v>
      </c>
      <c r="F319" s="6" t="str">
        <f t="shared" si="35"/>
        <v/>
      </c>
      <c r="G319" s="6"/>
      <c r="H319" s="6"/>
      <c r="I319" s="3" t="s">
        <v>288</v>
      </c>
      <c r="J319" s="56"/>
      <c r="K319" s="57"/>
      <c r="L319" s="58"/>
      <c r="M319" s="59"/>
      <c r="N319" s="60"/>
      <c r="O319" s="61"/>
      <c r="P319" s="62"/>
      <c r="Q319" s="63"/>
      <c r="R319" s="64"/>
      <c r="S319" s="65"/>
      <c r="T319" s="66"/>
      <c r="U319" s="67"/>
      <c r="V319" s="68"/>
      <c r="W319" s="69"/>
      <c r="X319" s="70"/>
      <c r="Y319" s="71"/>
      <c r="Z319" s="72"/>
      <c r="AA319" s="73"/>
      <c r="AB319" s="74"/>
      <c r="AC319" s="75"/>
      <c r="AD319" s="76"/>
      <c r="AE319" s="77"/>
      <c r="AF319" s="78"/>
      <c r="AG319" s="79"/>
      <c r="AH319" s="80"/>
      <c r="AI319" s="81"/>
      <c r="AJ319" s="82"/>
      <c r="AK319" s="83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E319" s="19">
        <f t="shared" si="33"/>
        <v>0</v>
      </c>
      <c r="DF319" s="19" t="str">
        <f t="shared" si="32"/>
        <v/>
      </c>
    </row>
    <row r="320" spans="1:110" x14ac:dyDescent="0.3">
      <c r="A320" s="19"/>
      <c r="B320" s="6">
        <f t="shared" si="29"/>
        <v>0</v>
      </c>
      <c r="C320" s="6"/>
      <c r="D320" s="6"/>
      <c r="E320" s="6">
        <f t="shared" si="30"/>
        <v>29</v>
      </c>
      <c r="F320" s="6" t="str">
        <f t="shared" si="35"/>
        <v>PATH1</v>
      </c>
      <c r="G320" s="6" t="s">
        <v>290</v>
      </c>
      <c r="H320" s="6">
        <v>1</v>
      </c>
      <c r="I320" s="3" t="s">
        <v>289</v>
      </c>
      <c r="J320" s="56">
        <v>0</v>
      </c>
      <c r="K320" s="57">
        <v>0</v>
      </c>
      <c r="L320" s="58">
        <v>0</v>
      </c>
      <c r="M320" s="59">
        <v>0</v>
      </c>
      <c r="N320" s="60">
        <v>0</v>
      </c>
      <c r="O320" s="61">
        <v>0</v>
      </c>
      <c r="P320" s="62">
        <v>0</v>
      </c>
      <c r="Q320" s="63">
        <v>0</v>
      </c>
      <c r="R320" s="64">
        <v>0</v>
      </c>
      <c r="S320" s="65">
        <v>0</v>
      </c>
      <c r="T320" s="66">
        <v>0</v>
      </c>
      <c r="U320" s="67">
        <v>0</v>
      </c>
      <c r="V320" s="68">
        <v>0</v>
      </c>
      <c r="W320" s="69">
        <v>0</v>
      </c>
      <c r="X320" s="70">
        <v>0</v>
      </c>
      <c r="Y320" s="71">
        <v>0</v>
      </c>
      <c r="Z320" s="72">
        <v>0</v>
      </c>
      <c r="AA320" s="73">
        <v>0</v>
      </c>
      <c r="AB320" s="74">
        <v>0</v>
      </c>
      <c r="AC320" s="75">
        <v>0</v>
      </c>
      <c r="AD320" s="76">
        <v>0</v>
      </c>
      <c r="AE320" s="77">
        <v>0</v>
      </c>
      <c r="AF320" s="78">
        <v>0</v>
      </c>
      <c r="AG320" s="79">
        <v>0</v>
      </c>
      <c r="AH320" s="80">
        <v>0</v>
      </c>
      <c r="AI320" s="81">
        <v>0</v>
      </c>
      <c r="AJ320" s="82">
        <v>0</v>
      </c>
      <c r="AK320" s="83">
        <v>0</v>
      </c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E320" s="19">
        <f t="shared" si="33"/>
        <v>0</v>
      </c>
      <c r="DF320" s="19" t="str">
        <f t="shared" si="32"/>
        <v>No Answer</v>
      </c>
    </row>
    <row r="321" spans="1:110" x14ac:dyDescent="0.3">
      <c r="A321" s="19"/>
      <c r="B321" s="6">
        <f t="shared" si="29"/>
        <v>0</v>
      </c>
      <c r="C321" s="6"/>
      <c r="D321" s="6"/>
      <c r="E321" s="6">
        <f t="shared" si="30"/>
        <v>29</v>
      </c>
      <c r="F321" s="6" t="str">
        <f t="shared" si="35"/>
        <v/>
      </c>
      <c r="G321" s="6"/>
      <c r="H321" s="6"/>
      <c r="I321" s="3" t="s">
        <v>291</v>
      </c>
      <c r="J321" s="56"/>
      <c r="K321" s="57"/>
      <c r="L321" s="58"/>
      <c r="M321" s="59"/>
      <c r="N321" s="60"/>
      <c r="O321" s="61"/>
      <c r="P321" s="62"/>
      <c r="Q321" s="63"/>
      <c r="R321" s="64"/>
      <c r="S321" s="65"/>
      <c r="T321" s="66"/>
      <c r="U321" s="67"/>
      <c r="V321" s="68"/>
      <c r="W321" s="69"/>
      <c r="X321" s="70"/>
      <c r="Y321" s="71"/>
      <c r="Z321" s="72"/>
      <c r="AA321" s="73"/>
      <c r="AB321" s="74"/>
      <c r="AC321" s="75"/>
      <c r="AD321" s="76"/>
      <c r="AE321" s="77"/>
      <c r="AF321" s="78"/>
      <c r="AG321" s="79"/>
      <c r="AH321" s="80"/>
      <c r="AI321" s="81"/>
      <c r="AJ321" s="82"/>
      <c r="AK321" s="83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E321" s="19">
        <f t="shared" si="33"/>
        <v>0</v>
      </c>
      <c r="DF321" s="19" t="str">
        <f t="shared" si="32"/>
        <v/>
      </c>
    </row>
    <row r="322" spans="1:110" x14ac:dyDescent="0.3">
      <c r="A322" s="19"/>
      <c r="B322" s="6">
        <f t="shared" si="29"/>
        <v>4</v>
      </c>
      <c r="C322" s="6"/>
      <c r="D322" s="6"/>
      <c r="E322" s="6">
        <f t="shared" si="30"/>
        <v>25</v>
      </c>
      <c r="F322" s="6" t="str">
        <f t="shared" si="35"/>
        <v>GT1</v>
      </c>
      <c r="G322" s="6" t="s">
        <v>292</v>
      </c>
      <c r="H322" s="6">
        <v>1</v>
      </c>
      <c r="I322" s="3" t="s">
        <v>293</v>
      </c>
      <c r="J322" s="56">
        <v>0</v>
      </c>
      <c r="K322" s="57">
        <v>0</v>
      </c>
      <c r="L322" s="58">
        <v>0</v>
      </c>
      <c r="M322" s="59">
        <v>0</v>
      </c>
      <c r="N322" s="60">
        <v>0</v>
      </c>
      <c r="O322" s="61">
        <v>0</v>
      </c>
      <c r="P322" s="62">
        <v>0</v>
      </c>
      <c r="Q322" s="63">
        <v>0</v>
      </c>
      <c r="R322" s="64">
        <v>0</v>
      </c>
      <c r="S322" s="65">
        <v>0</v>
      </c>
      <c r="T322" s="66">
        <v>0</v>
      </c>
      <c r="U322" s="67">
        <v>0</v>
      </c>
      <c r="V322" s="68">
        <v>0</v>
      </c>
      <c r="W322" s="69">
        <v>1</v>
      </c>
      <c r="X322" s="70">
        <v>1</v>
      </c>
      <c r="Y322" s="71">
        <v>0</v>
      </c>
      <c r="Z322" s="72">
        <v>0</v>
      </c>
      <c r="AA322" s="73">
        <v>0</v>
      </c>
      <c r="AB322" s="74">
        <v>0</v>
      </c>
      <c r="AC322" s="75">
        <v>1</v>
      </c>
      <c r="AD322" s="76">
        <v>0</v>
      </c>
      <c r="AE322" s="77">
        <v>0</v>
      </c>
      <c r="AF322" s="78">
        <v>0</v>
      </c>
      <c r="AG322" s="79">
        <v>0</v>
      </c>
      <c r="AH322" s="80">
        <v>0</v>
      </c>
      <c r="AI322" s="81">
        <v>0</v>
      </c>
      <c r="AJ322" s="82">
        <v>1</v>
      </c>
      <c r="AK322" s="83">
        <v>0</v>
      </c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E322" s="19">
        <f t="shared" si="33"/>
        <v>4</v>
      </c>
      <c r="DF322" s="19" t="str">
        <f t="shared" si="32"/>
        <v/>
      </c>
    </row>
    <row r="323" spans="1:110" x14ac:dyDescent="0.3">
      <c r="A323" s="19"/>
      <c r="B323" s="6">
        <f t="shared" si="29"/>
        <v>11</v>
      </c>
      <c r="C323" s="6"/>
      <c r="D323" s="6"/>
      <c r="E323" s="6">
        <f t="shared" si="30"/>
        <v>18</v>
      </c>
      <c r="F323" s="6" t="str">
        <f t="shared" si="35"/>
        <v>GT2</v>
      </c>
      <c r="G323" s="6" t="s">
        <v>292</v>
      </c>
      <c r="H323" s="6">
        <v>2</v>
      </c>
      <c r="I323" s="3" t="s">
        <v>294</v>
      </c>
      <c r="J323" s="56">
        <v>0</v>
      </c>
      <c r="K323" s="57">
        <v>1</v>
      </c>
      <c r="L323" s="58">
        <v>1</v>
      </c>
      <c r="M323" s="59">
        <v>1</v>
      </c>
      <c r="N323" s="60">
        <v>0</v>
      </c>
      <c r="O323" s="61">
        <v>0</v>
      </c>
      <c r="P323" s="62">
        <v>0</v>
      </c>
      <c r="Q323" s="63">
        <v>0</v>
      </c>
      <c r="R323" s="64">
        <v>0</v>
      </c>
      <c r="S323" s="65">
        <v>1</v>
      </c>
      <c r="T323" s="66">
        <v>0</v>
      </c>
      <c r="U323" s="67">
        <v>1</v>
      </c>
      <c r="V323" s="68">
        <v>0</v>
      </c>
      <c r="W323" s="69">
        <v>1</v>
      </c>
      <c r="X323" s="70">
        <v>0</v>
      </c>
      <c r="Y323" s="71">
        <v>1</v>
      </c>
      <c r="Z323" s="72">
        <v>0</v>
      </c>
      <c r="AA323" s="73">
        <v>0</v>
      </c>
      <c r="AB323" s="74">
        <v>0</v>
      </c>
      <c r="AC323" s="75">
        <v>1</v>
      </c>
      <c r="AD323" s="76">
        <v>0</v>
      </c>
      <c r="AE323" s="77">
        <v>0</v>
      </c>
      <c r="AF323" s="78">
        <v>1</v>
      </c>
      <c r="AG323" s="79">
        <v>0</v>
      </c>
      <c r="AH323" s="80">
        <v>1</v>
      </c>
      <c r="AI323" s="81">
        <v>0</v>
      </c>
      <c r="AJ323" s="82">
        <v>0</v>
      </c>
      <c r="AK323" s="83">
        <v>1</v>
      </c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E323" s="19">
        <f t="shared" si="33"/>
        <v>11</v>
      </c>
      <c r="DF323" s="19" t="str">
        <f t="shared" si="32"/>
        <v/>
      </c>
    </row>
    <row r="324" spans="1:110" x14ac:dyDescent="0.3">
      <c r="A324" s="19"/>
      <c r="B324" s="6">
        <f t="shared" si="29"/>
        <v>15</v>
      </c>
      <c r="C324" s="6"/>
      <c r="D324" s="6"/>
      <c r="E324" s="6">
        <f t="shared" si="30"/>
        <v>14</v>
      </c>
      <c r="F324" s="6" t="str">
        <f t="shared" si="35"/>
        <v>GT3</v>
      </c>
      <c r="G324" s="6" t="s">
        <v>292</v>
      </c>
      <c r="H324" s="6">
        <v>3</v>
      </c>
      <c r="I324" s="3" t="s">
        <v>298</v>
      </c>
      <c r="J324" s="56">
        <v>1</v>
      </c>
      <c r="K324" s="57">
        <v>1</v>
      </c>
      <c r="L324" s="58">
        <v>1</v>
      </c>
      <c r="M324" s="59">
        <v>1</v>
      </c>
      <c r="N324" s="60">
        <v>0</v>
      </c>
      <c r="O324" s="61">
        <v>0</v>
      </c>
      <c r="P324" s="62">
        <v>0</v>
      </c>
      <c r="Q324" s="63">
        <v>0</v>
      </c>
      <c r="R324" s="64">
        <v>0</v>
      </c>
      <c r="S324" s="65">
        <v>1</v>
      </c>
      <c r="T324" s="66">
        <v>0</v>
      </c>
      <c r="U324" s="67">
        <v>1</v>
      </c>
      <c r="V324" s="68">
        <v>1</v>
      </c>
      <c r="W324" s="69">
        <v>1</v>
      </c>
      <c r="X324" s="70">
        <v>1</v>
      </c>
      <c r="Y324" s="71">
        <v>1</v>
      </c>
      <c r="Z324" s="72">
        <v>0</v>
      </c>
      <c r="AA324" s="73">
        <v>0</v>
      </c>
      <c r="AB324" s="74">
        <v>0</v>
      </c>
      <c r="AC324" s="75">
        <v>1</v>
      </c>
      <c r="AD324" s="76">
        <v>0</v>
      </c>
      <c r="AE324" s="77">
        <v>0</v>
      </c>
      <c r="AF324" s="78">
        <v>1</v>
      </c>
      <c r="AG324" s="79">
        <v>0</v>
      </c>
      <c r="AH324" s="80">
        <v>1</v>
      </c>
      <c r="AI324" s="81">
        <v>1</v>
      </c>
      <c r="AJ324" s="82">
        <v>0</v>
      </c>
      <c r="AK324" s="83">
        <v>1</v>
      </c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E324" s="19">
        <f t="shared" si="33"/>
        <v>15</v>
      </c>
      <c r="DF324" s="19" t="str">
        <f t="shared" si="32"/>
        <v/>
      </c>
    </row>
    <row r="325" spans="1:110" x14ac:dyDescent="0.3">
      <c r="A325" s="19"/>
      <c r="B325" s="6">
        <f t="shared" si="29"/>
        <v>9</v>
      </c>
      <c r="C325" s="6"/>
      <c r="D325" s="6"/>
      <c r="E325" s="6">
        <f t="shared" si="30"/>
        <v>20</v>
      </c>
      <c r="F325" s="6" t="str">
        <f t="shared" si="35"/>
        <v>GT4</v>
      </c>
      <c r="G325" s="6" t="s">
        <v>292</v>
      </c>
      <c r="H325" s="6">
        <v>4</v>
      </c>
      <c r="I325" s="3" t="s">
        <v>295</v>
      </c>
      <c r="J325" s="56">
        <v>1</v>
      </c>
      <c r="K325" s="57">
        <v>1</v>
      </c>
      <c r="L325" s="58">
        <v>1</v>
      </c>
      <c r="M325" s="59">
        <v>1</v>
      </c>
      <c r="N325" s="60">
        <v>0</v>
      </c>
      <c r="O325" s="61">
        <v>0</v>
      </c>
      <c r="P325" s="62">
        <v>0</v>
      </c>
      <c r="Q325" s="63">
        <v>0</v>
      </c>
      <c r="R325" s="64">
        <v>0</v>
      </c>
      <c r="S325" s="65">
        <v>1</v>
      </c>
      <c r="T325" s="66">
        <v>0</v>
      </c>
      <c r="U325" s="67">
        <v>0</v>
      </c>
      <c r="V325" s="68">
        <v>0</v>
      </c>
      <c r="W325" s="69">
        <v>0</v>
      </c>
      <c r="X325" s="70">
        <v>0</v>
      </c>
      <c r="Y325" s="71">
        <v>1</v>
      </c>
      <c r="Z325" s="72">
        <v>1</v>
      </c>
      <c r="AA325" s="73">
        <v>0</v>
      </c>
      <c r="AB325" s="74">
        <v>0</v>
      </c>
      <c r="AC325" s="75">
        <v>0</v>
      </c>
      <c r="AD325" s="76">
        <v>0</v>
      </c>
      <c r="AE325" s="77">
        <v>0</v>
      </c>
      <c r="AF325" s="78">
        <v>0</v>
      </c>
      <c r="AG325" s="79">
        <v>0</v>
      </c>
      <c r="AH325" s="80">
        <v>1</v>
      </c>
      <c r="AI325" s="81">
        <v>1</v>
      </c>
      <c r="AJ325" s="82">
        <v>0</v>
      </c>
      <c r="AK325" s="83">
        <v>0</v>
      </c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E325" s="19">
        <f t="shared" si="33"/>
        <v>9</v>
      </c>
      <c r="DF325" s="19" t="str">
        <f t="shared" si="32"/>
        <v/>
      </c>
    </row>
    <row r="326" spans="1:110" x14ac:dyDescent="0.3">
      <c r="A326" s="19"/>
      <c r="B326" s="6">
        <f t="shared" si="29"/>
        <v>15</v>
      </c>
      <c r="C326" s="6"/>
      <c r="D326" s="6"/>
      <c r="E326" s="6">
        <f t="shared" si="30"/>
        <v>14</v>
      </c>
      <c r="F326" s="6" t="str">
        <f t="shared" si="35"/>
        <v>GT8</v>
      </c>
      <c r="G326" s="6" t="s">
        <v>292</v>
      </c>
      <c r="H326" s="6">
        <v>8</v>
      </c>
      <c r="I326" s="3" t="s">
        <v>296</v>
      </c>
      <c r="J326" s="56">
        <v>1</v>
      </c>
      <c r="K326" s="57">
        <v>1</v>
      </c>
      <c r="L326" s="58">
        <v>1</v>
      </c>
      <c r="M326" s="59">
        <v>1</v>
      </c>
      <c r="N326" s="60">
        <v>0</v>
      </c>
      <c r="O326" s="61">
        <v>0</v>
      </c>
      <c r="P326" s="62">
        <v>0</v>
      </c>
      <c r="Q326" s="63">
        <v>1</v>
      </c>
      <c r="R326" s="64">
        <v>0</v>
      </c>
      <c r="S326" s="65">
        <v>1</v>
      </c>
      <c r="T326" s="66">
        <v>0</v>
      </c>
      <c r="U326" s="67">
        <v>1</v>
      </c>
      <c r="V326" s="68">
        <v>1</v>
      </c>
      <c r="W326" s="69">
        <v>1</v>
      </c>
      <c r="X326" s="70">
        <v>1</v>
      </c>
      <c r="Y326" s="71">
        <v>1</v>
      </c>
      <c r="Z326" s="72">
        <v>0</v>
      </c>
      <c r="AA326" s="73">
        <v>0</v>
      </c>
      <c r="AB326" s="74">
        <v>0</v>
      </c>
      <c r="AC326" s="75">
        <v>1</v>
      </c>
      <c r="AD326" s="76">
        <v>0</v>
      </c>
      <c r="AE326" s="77">
        <v>0</v>
      </c>
      <c r="AF326" s="78">
        <v>1</v>
      </c>
      <c r="AG326" s="79">
        <v>0</v>
      </c>
      <c r="AH326" s="80">
        <v>0</v>
      </c>
      <c r="AI326" s="81">
        <v>1</v>
      </c>
      <c r="AJ326" s="82">
        <v>0</v>
      </c>
      <c r="AK326" s="83">
        <v>1</v>
      </c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E326" s="19">
        <f t="shared" si="33"/>
        <v>15</v>
      </c>
      <c r="DF326" s="19" t="str">
        <f t="shared" si="32"/>
        <v/>
      </c>
    </row>
    <row r="327" spans="1:110" x14ac:dyDescent="0.3">
      <c r="A327" s="19"/>
      <c r="B327" s="6">
        <f t="shared" si="29"/>
        <v>6</v>
      </c>
      <c r="C327" s="6"/>
      <c r="D327" s="6"/>
      <c r="E327" s="6">
        <f t="shared" si="30"/>
        <v>23</v>
      </c>
      <c r="F327" s="6" t="str">
        <f t="shared" si="35"/>
        <v>GT9</v>
      </c>
      <c r="G327" s="6" t="s">
        <v>292</v>
      </c>
      <c r="H327" s="6">
        <v>9</v>
      </c>
      <c r="I327" s="3" t="s">
        <v>328</v>
      </c>
      <c r="J327" s="56">
        <v>1</v>
      </c>
      <c r="K327" s="57">
        <v>1</v>
      </c>
      <c r="L327" s="58">
        <v>1</v>
      </c>
      <c r="M327" s="59">
        <v>0</v>
      </c>
      <c r="N327" s="60">
        <v>0</v>
      </c>
      <c r="O327" s="61">
        <v>0</v>
      </c>
      <c r="P327" s="62">
        <v>0</v>
      </c>
      <c r="Q327" s="63">
        <v>0</v>
      </c>
      <c r="R327" s="64">
        <v>0</v>
      </c>
      <c r="S327" s="65">
        <v>1</v>
      </c>
      <c r="T327" s="66">
        <v>0</v>
      </c>
      <c r="U327" s="67">
        <v>0</v>
      </c>
      <c r="V327" s="68">
        <v>0</v>
      </c>
      <c r="W327" s="69">
        <v>0</v>
      </c>
      <c r="X327" s="70">
        <v>0</v>
      </c>
      <c r="Y327" s="71">
        <v>1</v>
      </c>
      <c r="Z327" s="72">
        <v>0</v>
      </c>
      <c r="AA327" s="73">
        <v>0</v>
      </c>
      <c r="AB327" s="74">
        <v>0</v>
      </c>
      <c r="AC327" s="75">
        <v>0</v>
      </c>
      <c r="AD327" s="76">
        <v>0</v>
      </c>
      <c r="AE327" s="77">
        <v>0</v>
      </c>
      <c r="AF327" s="78">
        <v>0</v>
      </c>
      <c r="AG327" s="79">
        <v>0</v>
      </c>
      <c r="AH327" s="80">
        <v>0</v>
      </c>
      <c r="AI327" s="81">
        <v>0</v>
      </c>
      <c r="AJ327" s="82">
        <v>0</v>
      </c>
      <c r="AK327" s="83">
        <v>1</v>
      </c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E327" s="19">
        <f t="shared" si="33"/>
        <v>6</v>
      </c>
      <c r="DF327" s="19" t="str">
        <f t="shared" si="32"/>
        <v/>
      </c>
    </row>
    <row r="328" spans="1:110" x14ac:dyDescent="0.3">
      <c r="A328" s="19"/>
      <c r="B328" s="6">
        <f t="shared" si="29"/>
        <v>15</v>
      </c>
      <c r="C328" s="6"/>
      <c r="D328" s="6"/>
      <c r="E328" s="6">
        <f t="shared" si="30"/>
        <v>14</v>
      </c>
      <c r="F328" s="6" t="str">
        <f t="shared" si="35"/>
        <v>GT10</v>
      </c>
      <c r="G328" s="6" t="s">
        <v>292</v>
      </c>
      <c r="H328" s="6">
        <v>10</v>
      </c>
      <c r="I328" s="3" t="s">
        <v>329</v>
      </c>
      <c r="J328" s="56">
        <v>0</v>
      </c>
      <c r="K328" s="57">
        <v>1</v>
      </c>
      <c r="L328" s="58">
        <v>1</v>
      </c>
      <c r="M328" s="59">
        <v>1</v>
      </c>
      <c r="N328" s="60">
        <v>0</v>
      </c>
      <c r="O328" s="61">
        <v>0</v>
      </c>
      <c r="P328" s="62">
        <v>1</v>
      </c>
      <c r="Q328" s="63">
        <v>0</v>
      </c>
      <c r="R328" s="64">
        <v>0</v>
      </c>
      <c r="S328" s="65">
        <v>1</v>
      </c>
      <c r="T328" s="66">
        <v>0</v>
      </c>
      <c r="U328" s="67">
        <v>1</v>
      </c>
      <c r="V328" s="68">
        <v>1</v>
      </c>
      <c r="W328" s="69">
        <v>1</v>
      </c>
      <c r="X328" s="70">
        <v>0</v>
      </c>
      <c r="Y328" s="71">
        <v>1</v>
      </c>
      <c r="Z328" s="72">
        <v>0</v>
      </c>
      <c r="AA328" s="73">
        <v>0</v>
      </c>
      <c r="AB328" s="74">
        <v>1</v>
      </c>
      <c r="AC328" s="75">
        <v>1</v>
      </c>
      <c r="AD328" s="76">
        <v>1</v>
      </c>
      <c r="AE328" s="77">
        <v>1</v>
      </c>
      <c r="AF328" s="78">
        <v>0</v>
      </c>
      <c r="AG328" s="79">
        <v>0</v>
      </c>
      <c r="AH328" s="80">
        <v>1</v>
      </c>
      <c r="AI328" s="81">
        <v>0</v>
      </c>
      <c r="AJ328" s="82">
        <v>0</v>
      </c>
      <c r="AK328" s="83">
        <v>1</v>
      </c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E328" s="19">
        <f t="shared" si="33"/>
        <v>15</v>
      </c>
      <c r="DF328" s="19" t="str">
        <f t="shared" si="32"/>
        <v/>
      </c>
    </row>
    <row r="329" spans="1:110" x14ac:dyDescent="0.3">
      <c r="A329" s="19"/>
      <c r="B329" s="6">
        <f t="shared" si="29"/>
        <v>6</v>
      </c>
      <c r="C329" s="6"/>
      <c r="D329" s="6"/>
      <c r="E329" s="6">
        <f t="shared" si="30"/>
        <v>23</v>
      </c>
      <c r="F329" s="6" t="str">
        <f t="shared" si="35"/>
        <v>GT11</v>
      </c>
      <c r="G329" s="6" t="s">
        <v>292</v>
      </c>
      <c r="H329" s="6">
        <v>11</v>
      </c>
      <c r="I329" s="3" t="s">
        <v>331</v>
      </c>
      <c r="J329" s="56">
        <v>1</v>
      </c>
      <c r="K329" s="57">
        <v>1</v>
      </c>
      <c r="L329" s="58">
        <v>1</v>
      </c>
      <c r="M329" s="59">
        <v>0</v>
      </c>
      <c r="N329" s="60">
        <v>0</v>
      </c>
      <c r="O329" s="61">
        <v>0</v>
      </c>
      <c r="P329" s="62">
        <v>0</v>
      </c>
      <c r="Q329" s="63">
        <v>0</v>
      </c>
      <c r="R329" s="64">
        <v>0</v>
      </c>
      <c r="S329" s="65">
        <v>1</v>
      </c>
      <c r="T329" s="66">
        <v>0</v>
      </c>
      <c r="U329" s="67">
        <v>0</v>
      </c>
      <c r="V329" s="68">
        <v>0</v>
      </c>
      <c r="W329" s="69">
        <v>0</v>
      </c>
      <c r="X329" s="70">
        <v>0</v>
      </c>
      <c r="Y329" s="71">
        <v>1</v>
      </c>
      <c r="Z329" s="72">
        <v>0</v>
      </c>
      <c r="AA329" s="73">
        <v>0</v>
      </c>
      <c r="AB329" s="74">
        <v>0</v>
      </c>
      <c r="AC329" s="75">
        <v>0</v>
      </c>
      <c r="AD329" s="76">
        <v>0</v>
      </c>
      <c r="AE329" s="77">
        <v>0</v>
      </c>
      <c r="AF329" s="78">
        <v>0</v>
      </c>
      <c r="AG329" s="79">
        <v>0</v>
      </c>
      <c r="AH329" s="80">
        <v>0</v>
      </c>
      <c r="AI329" s="81">
        <v>0</v>
      </c>
      <c r="AJ329" s="82">
        <v>0</v>
      </c>
      <c r="AK329" s="83">
        <v>1</v>
      </c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E329" s="19">
        <f t="shared" si="33"/>
        <v>6</v>
      </c>
      <c r="DF329" s="19" t="str">
        <f t="shared" si="32"/>
        <v/>
      </c>
    </row>
    <row r="330" spans="1:110" x14ac:dyDescent="0.3">
      <c r="A330" s="19"/>
      <c r="B330" s="6">
        <f t="shared" si="29"/>
        <v>6</v>
      </c>
      <c r="C330" s="6"/>
      <c r="D330" s="6"/>
      <c r="E330" s="6">
        <f t="shared" si="30"/>
        <v>23</v>
      </c>
      <c r="F330" s="6" t="str">
        <f t="shared" si="35"/>
        <v>GT13</v>
      </c>
      <c r="G330" s="6" t="s">
        <v>292</v>
      </c>
      <c r="H330" s="6">
        <v>13</v>
      </c>
      <c r="I330" s="3" t="s">
        <v>332</v>
      </c>
      <c r="J330" s="56">
        <v>1</v>
      </c>
      <c r="K330" s="57">
        <v>1</v>
      </c>
      <c r="L330" s="58">
        <v>1</v>
      </c>
      <c r="M330" s="59">
        <v>0</v>
      </c>
      <c r="N330" s="60">
        <v>0</v>
      </c>
      <c r="O330" s="61">
        <v>0</v>
      </c>
      <c r="P330" s="62">
        <v>0</v>
      </c>
      <c r="Q330" s="63">
        <v>0</v>
      </c>
      <c r="R330" s="64">
        <v>0</v>
      </c>
      <c r="S330" s="65">
        <v>1</v>
      </c>
      <c r="T330" s="66">
        <v>0</v>
      </c>
      <c r="U330" s="67">
        <v>0</v>
      </c>
      <c r="V330" s="68">
        <v>0</v>
      </c>
      <c r="W330" s="69">
        <v>0</v>
      </c>
      <c r="X330" s="70">
        <v>0</v>
      </c>
      <c r="Y330" s="71">
        <v>1</v>
      </c>
      <c r="Z330" s="72">
        <v>0</v>
      </c>
      <c r="AA330" s="73">
        <v>0</v>
      </c>
      <c r="AB330" s="74">
        <v>0</v>
      </c>
      <c r="AC330" s="75">
        <v>0</v>
      </c>
      <c r="AD330" s="76">
        <v>0</v>
      </c>
      <c r="AE330" s="77">
        <v>0</v>
      </c>
      <c r="AF330" s="78">
        <v>0</v>
      </c>
      <c r="AG330" s="79">
        <v>0</v>
      </c>
      <c r="AH330" s="80">
        <v>0</v>
      </c>
      <c r="AI330" s="81">
        <v>0</v>
      </c>
      <c r="AJ330" s="82">
        <v>0</v>
      </c>
      <c r="AK330" s="83">
        <v>1</v>
      </c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E330" s="19">
        <f t="shared" si="33"/>
        <v>6</v>
      </c>
      <c r="DF330" s="19" t="str">
        <f t="shared" si="32"/>
        <v/>
      </c>
    </row>
    <row r="331" spans="1:110" x14ac:dyDescent="0.3">
      <c r="A331" s="19"/>
      <c r="B331" s="6">
        <f t="shared" si="29"/>
        <v>0</v>
      </c>
      <c r="C331" s="6"/>
      <c r="D331" s="6"/>
      <c r="E331" s="6">
        <f t="shared" si="30"/>
        <v>29</v>
      </c>
      <c r="F331" s="6" t="str">
        <f t="shared" si="35"/>
        <v/>
      </c>
      <c r="G331" s="6"/>
      <c r="H331" s="6"/>
      <c r="I331" s="89" t="s">
        <v>498</v>
      </c>
      <c r="J331" s="56"/>
      <c r="K331" s="57"/>
      <c r="L331" s="58"/>
      <c r="M331" s="59"/>
      <c r="N331" s="60"/>
      <c r="O331" s="61"/>
      <c r="P331" s="62"/>
      <c r="Q331" s="63"/>
      <c r="R331" s="64"/>
      <c r="S331" s="65"/>
      <c r="T331" s="66"/>
      <c r="U331" s="67"/>
      <c r="V331" s="68"/>
      <c r="W331" s="69"/>
      <c r="X331" s="70"/>
      <c r="Y331" s="71"/>
      <c r="Z331" s="72"/>
      <c r="AA331" s="73"/>
      <c r="AB331" s="74"/>
      <c r="AC331" s="75"/>
      <c r="AD331" s="76"/>
      <c r="AE331" s="77"/>
      <c r="AF331" s="78"/>
      <c r="AG331" s="79"/>
      <c r="AH331" s="80"/>
      <c r="AI331" s="81"/>
      <c r="AJ331" s="82"/>
      <c r="AK331" s="83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E331" s="19">
        <f t="shared" si="33"/>
        <v>0</v>
      </c>
      <c r="DF331" s="19" t="str">
        <f t="shared" si="32"/>
        <v/>
      </c>
    </row>
    <row r="332" spans="1:110" x14ac:dyDescent="0.3">
      <c r="A332" s="19"/>
      <c r="B332" s="6">
        <f t="shared" si="29"/>
        <v>7</v>
      </c>
      <c r="C332" s="6"/>
      <c r="D332" s="6"/>
      <c r="E332" s="6">
        <f t="shared" si="30"/>
        <v>22</v>
      </c>
      <c r="F332" s="6" t="str">
        <f t="shared" si="35"/>
        <v>SD1</v>
      </c>
      <c r="G332" s="6" t="s">
        <v>297</v>
      </c>
      <c r="H332" s="6">
        <v>1</v>
      </c>
      <c r="I332" s="89" t="s">
        <v>23</v>
      </c>
      <c r="J332" s="56">
        <v>0</v>
      </c>
      <c r="K332" s="57">
        <v>0</v>
      </c>
      <c r="L332" s="58">
        <v>1</v>
      </c>
      <c r="M332" s="59">
        <v>1</v>
      </c>
      <c r="N332" s="60">
        <v>0</v>
      </c>
      <c r="O332" s="61">
        <v>0</v>
      </c>
      <c r="P332" s="62">
        <v>0</v>
      </c>
      <c r="Q332" s="63">
        <v>1</v>
      </c>
      <c r="R332" s="64">
        <v>0</v>
      </c>
      <c r="S332" s="65">
        <v>0</v>
      </c>
      <c r="T332" s="66">
        <v>0</v>
      </c>
      <c r="U332" s="67">
        <v>1</v>
      </c>
      <c r="V332" s="68">
        <v>0</v>
      </c>
      <c r="W332" s="69">
        <v>0</v>
      </c>
      <c r="X332" s="70">
        <v>0</v>
      </c>
      <c r="Y332" s="71">
        <v>1</v>
      </c>
      <c r="Z332" s="72">
        <v>0</v>
      </c>
      <c r="AA332" s="73">
        <v>0</v>
      </c>
      <c r="AB332" s="74">
        <v>0</v>
      </c>
      <c r="AC332" s="75">
        <v>1</v>
      </c>
      <c r="AD332" s="76">
        <v>0</v>
      </c>
      <c r="AE332" s="77">
        <v>0</v>
      </c>
      <c r="AF332" s="78">
        <v>0</v>
      </c>
      <c r="AG332" s="79">
        <v>0</v>
      </c>
      <c r="AH332" s="80">
        <v>0</v>
      </c>
      <c r="AI332" s="81">
        <v>0</v>
      </c>
      <c r="AJ332" s="82">
        <v>0</v>
      </c>
      <c r="AK332" s="83">
        <v>1</v>
      </c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E332" s="19">
        <f t="shared" si="33"/>
        <v>7</v>
      </c>
      <c r="DF332" s="19" t="str">
        <f t="shared" si="32"/>
        <v/>
      </c>
    </row>
    <row r="333" spans="1:110" x14ac:dyDescent="0.3">
      <c r="A333" s="19"/>
      <c r="B333" s="6">
        <f t="shared" si="29"/>
        <v>9</v>
      </c>
      <c r="C333" s="6"/>
      <c r="D333" s="6"/>
      <c r="E333" s="6">
        <f t="shared" si="30"/>
        <v>20</v>
      </c>
      <c r="F333" s="6" t="str">
        <f t="shared" si="35"/>
        <v>SD2</v>
      </c>
      <c r="G333" s="6" t="s">
        <v>297</v>
      </c>
      <c r="H333" s="6">
        <v>2</v>
      </c>
      <c r="I333" s="89" t="s">
        <v>463</v>
      </c>
      <c r="J333" s="56">
        <v>1</v>
      </c>
      <c r="K333" s="57">
        <v>0</v>
      </c>
      <c r="L333" s="58">
        <v>1</v>
      </c>
      <c r="M333" s="59">
        <v>1</v>
      </c>
      <c r="N333" s="60">
        <v>0</v>
      </c>
      <c r="O333" s="61">
        <v>0</v>
      </c>
      <c r="P333" s="62">
        <v>0</v>
      </c>
      <c r="Q333" s="63">
        <v>0</v>
      </c>
      <c r="R333" s="64">
        <v>0</v>
      </c>
      <c r="S333" s="65">
        <v>1</v>
      </c>
      <c r="T333" s="66">
        <v>0</v>
      </c>
      <c r="U333" s="67">
        <v>1</v>
      </c>
      <c r="V333" s="68">
        <v>0</v>
      </c>
      <c r="W333" s="69">
        <v>0</v>
      </c>
      <c r="X333" s="70">
        <v>1</v>
      </c>
      <c r="Y333" s="71">
        <v>1</v>
      </c>
      <c r="Z333" s="72">
        <v>0</v>
      </c>
      <c r="AA333" s="73">
        <v>0</v>
      </c>
      <c r="AB333" s="74">
        <v>0</v>
      </c>
      <c r="AC333" s="75">
        <v>1</v>
      </c>
      <c r="AD333" s="76">
        <v>1</v>
      </c>
      <c r="AE333" s="77">
        <v>0</v>
      </c>
      <c r="AF333" s="78">
        <v>0</v>
      </c>
      <c r="AG333" s="79">
        <v>0</v>
      </c>
      <c r="AH333" s="80">
        <v>0</v>
      </c>
      <c r="AI333" s="81">
        <v>0</v>
      </c>
      <c r="AJ333" s="82">
        <v>0</v>
      </c>
      <c r="AK333" s="83">
        <v>0</v>
      </c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E333" s="19">
        <f t="shared" si="33"/>
        <v>9</v>
      </c>
      <c r="DF333" s="19" t="str">
        <f t="shared" si="32"/>
        <v/>
      </c>
    </row>
    <row r="334" spans="1:110" x14ac:dyDescent="0.3">
      <c r="A334" s="19"/>
      <c r="B334" s="6">
        <f t="shared" si="29"/>
        <v>19</v>
      </c>
      <c r="C334" s="6"/>
      <c r="D334" s="6"/>
      <c r="E334" s="6">
        <f t="shared" si="30"/>
        <v>10</v>
      </c>
      <c r="F334" s="6" t="str">
        <f t="shared" ref="F334:F335" si="36">G334&amp;H334</f>
        <v>SD3</v>
      </c>
      <c r="G334" s="6" t="s">
        <v>297</v>
      </c>
      <c r="H334" s="6">
        <v>3</v>
      </c>
      <c r="I334" s="89" t="s">
        <v>464</v>
      </c>
      <c r="J334" s="56">
        <v>1</v>
      </c>
      <c r="K334" s="57">
        <v>1</v>
      </c>
      <c r="L334" s="58">
        <v>1</v>
      </c>
      <c r="M334" s="59">
        <v>1</v>
      </c>
      <c r="N334" s="60">
        <v>0</v>
      </c>
      <c r="O334" s="61">
        <v>0</v>
      </c>
      <c r="P334" s="62">
        <v>1</v>
      </c>
      <c r="Q334" s="63">
        <v>0</v>
      </c>
      <c r="R334" s="64">
        <v>1</v>
      </c>
      <c r="S334" s="65">
        <v>1</v>
      </c>
      <c r="T334" s="66">
        <v>0</v>
      </c>
      <c r="U334" s="67">
        <v>1</v>
      </c>
      <c r="V334" s="68">
        <v>0</v>
      </c>
      <c r="W334" s="69">
        <v>1</v>
      </c>
      <c r="X334" s="70">
        <v>1</v>
      </c>
      <c r="Y334" s="71">
        <v>1</v>
      </c>
      <c r="Z334" s="72">
        <v>0</v>
      </c>
      <c r="AA334" s="73">
        <v>0</v>
      </c>
      <c r="AB334" s="74">
        <v>1</v>
      </c>
      <c r="AC334" s="75">
        <v>1</v>
      </c>
      <c r="AD334" s="76">
        <v>1</v>
      </c>
      <c r="AE334" s="77">
        <v>0</v>
      </c>
      <c r="AF334" s="78">
        <v>1</v>
      </c>
      <c r="AG334" s="79">
        <v>1</v>
      </c>
      <c r="AH334" s="80">
        <v>1</v>
      </c>
      <c r="AI334" s="81">
        <v>0</v>
      </c>
      <c r="AJ334" s="82">
        <v>1</v>
      </c>
      <c r="AK334" s="83">
        <v>1</v>
      </c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E334" s="19">
        <f t="shared" si="33"/>
        <v>19</v>
      </c>
      <c r="DF334" s="19" t="str">
        <f t="shared" si="32"/>
        <v/>
      </c>
    </row>
    <row r="335" spans="1:110" x14ac:dyDescent="0.3">
      <c r="A335" s="19"/>
      <c r="B335" s="6">
        <f t="shared" si="29"/>
        <v>13</v>
      </c>
      <c r="C335" s="6"/>
      <c r="D335" s="6"/>
      <c r="E335" s="6">
        <f t="shared" si="30"/>
        <v>16</v>
      </c>
      <c r="F335" s="6" t="str">
        <f t="shared" si="36"/>
        <v>SD4</v>
      </c>
      <c r="G335" s="6" t="s">
        <v>297</v>
      </c>
      <c r="H335" s="6">
        <v>4</v>
      </c>
      <c r="I335" s="89" t="s">
        <v>465</v>
      </c>
      <c r="J335" s="56">
        <v>1</v>
      </c>
      <c r="K335" s="57">
        <v>1</v>
      </c>
      <c r="L335" s="58">
        <v>1</v>
      </c>
      <c r="M335" s="59">
        <v>0</v>
      </c>
      <c r="N335" s="60">
        <v>0</v>
      </c>
      <c r="O335" s="61">
        <v>0</v>
      </c>
      <c r="P335" s="62">
        <v>1</v>
      </c>
      <c r="Q335" s="63">
        <v>0</v>
      </c>
      <c r="R335" s="64">
        <v>1</v>
      </c>
      <c r="S335" s="65">
        <v>1</v>
      </c>
      <c r="T335" s="66">
        <v>0</v>
      </c>
      <c r="U335" s="67">
        <v>1</v>
      </c>
      <c r="V335" s="68">
        <v>0</v>
      </c>
      <c r="W335" s="69">
        <v>1</v>
      </c>
      <c r="X335" s="70">
        <v>0</v>
      </c>
      <c r="Y335" s="71">
        <v>1</v>
      </c>
      <c r="Z335" s="72">
        <v>0</v>
      </c>
      <c r="AA335" s="73">
        <v>0</v>
      </c>
      <c r="AB335" s="74">
        <v>0</v>
      </c>
      <c r="AC335" s="75">
        <v>0</v>
      </c>
      <c r="AD335" s="76">
        <v>0</v>
      </c>
      <c r="AE335" s="77">
        <v>1</v>
      </c>
      <c r="AF335" s="78">
        <v>0</v>
      </c>
      <c r="AG335" s="79">
        <v>1</v>
      </c>
      <c r="AH335" s="80">
        <v>0</v>
      </c>
      <c r="AI335" s="81">
        <v>1</v>
      </c>
      <c r="AJ335" s="82">
        <v>0</v>
      </c>
      <c r="AK335" s="83">
        <v>1</v>
      </c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E335" s="19">
        <f t="shared" si="33"/>
        <v>13</v>
      </c>
      <c r="DF335" s="19" t="str">
        <f t="shared" si="32"/>
        <v/>
      </c>
    </row>
  </sheetData>
  <sheetProtection sheet="1" objects="1" scenarios="1" selectLockedCells="1"/>
  <conditionalFormatting sqref="J8:DC8">
    <cfRule type="expression" dxfId="22" priority="110" stopIfTrue="1">
      <formula>J8="N"</formula>
    </cfRule>
    <cfRule type="expression" dxfId="21" priority="129" stopIfTrue="1">
      <formula>J8=""</formula>
    </cfRule>
    <cfRule type="expression" dxfId="20" priority="133" stopIfTrue="1">
      <formula>J8&lt;&gt;"Y"</formula>
    </cfRule>
  </conditionalFormatting>
  <conditionalFormatting sqref="J9:DC9">
    <cfRule type="expression" dxfId="19" priority="90" stopIfTrue="1">
      <formula>J9=""</formula>
    </cfRule>
    <cfRule type="expression" dxfId="18" priority="91" stopIfTrue="1">
      <formula>J9&gt;1000</formula>
    </cfRule>
    <cfRule type="expression" dxfId="17" priority="92" stopIfTrue="1">
      <formula>J9&lt;1</formula>
    </cfRule>
    <cfRule type="colorScale" priority="93">
      <colorScale>
        <cfvo type="num" val="0"/>
        <cfvo type="num" val="1000"/>
        <color theme="8" tint="0.79998168889431442"/>
        <color theme="8" tint="0.79998168889431442"/>
      </colorScale>
    </cfRule>
  </conditionalFormatting>
  <conditionalFormatting sqref="J12:DC12">
    <cfRule type="expression" dxfId="16" priority="45">
      <formula>J12=""</formula>
    </cfRule>
    <cfRule type="expression" dxfId="15" priority="46">
      <formula>J12&lt;&gt;""</formula>
    </cfRule>
  </conditionalFormatting>
  <conditionalFormatting sqref="J6:DC6">
    <cfRule type="expression" dxfId="14" priority="8">
      <formula>"j5&lt;&gt;$F$9"</formula>
    </cfRule>
  </conditionalFormatting>
  <conditionalFormatting sqref="K18:DC18 J13:DC17 J19:DC335">
    <cfRule type="expression" dxfId="13" priority="10" stopIfTrue="1">
      <formula>$G13=""</formula>
    </cfRule>
    <cfRule type="expression" dxfId="12" priority="11" stopIfTrue="1">
      <formula>J13=1</formula>
    </cfRule>
    <cfRule type="expression" dxfId="11" priority="12" stopIfTrue="1">
      <formula>J13=""</formula>
    </cfRule>
    <cfRule type="expression" dxfId="10" priority="13" stopIfTrue="1">
      <formula>J13&lt;&gt;0</formula>
    </cfRule>
  </conditionalFormatting>
  <conditionalFormatting sqref="J18">
    <cfRule type="expression" dxfId="9" priority="1" stopIfTrue="1">
      <formula>$G18=""</formula>
    </cfRule>
    <cfRule type="expression" dxfId="8" priority="2" stopIfTrue="1">
      <formula>J18=1</formula>
    </cfRule>
    <cfRule type="expression" dxfId="7" priority="3" stopIfTrue="1">
      <formula>J18=""</formula>
    </cfRule>
    <cfRule type="expression" dxfId="6" priority="4" stopIfTrue="1">
      <formula>J18&lt;&gt;0</formula>
    </cfRule>
  </conditionalFormatting>
  <conditionalFormatting sqref="I12:I17 I19:I335">
    <cfRule type="expression" priority="167" stopIfTrue="1">
      <formula>G12&lt;&gt;""</formula>
    </cfRule>
    <cfRule type="expression" dxfId="5" priority="168">
      <formula>G12=""</formula>
    </cfRule>
    <cfRule type="expression" dxfId="4" priority="169">
      <formula>COUNTA(J12:DC12)&gt;0</formula>
    </cfRule>
  </conditionalFormatting>
  <conditionalFormatting sqref="I17">
    <cfRule type="expression" priority="173" stopIfTrue="1">
      <formula>G17&lt;&gt;""</formula>
    </cfRule>
    <cfRule type="expression" dxfId="3" priority="174">
      <formula>G17=""</formula>
    </cfRule>
    <cfRule type="expression" dxfId="2" priority="175">
      <formula>SUM(J17:AL17)&gt;0</formula>
    </cfRule>
  </conditionalFormatting>
  <conditionalFormatting sqref="I18">
    <cfRule type="expression" priority="205" stopIfTrue="1">
      <formula>G18&lt;&gt;""</formula>
    </cfRule>
    <cfRule type="expression" dxfId="1" priority="206">
      <formula>G18=""</formula>
    </cfRule>
    <cfRule type="expression" dxfId="0" priority="207">
      <formula>COUNTA(K18:DC18)&gt;0</formula>
    </cfRule>
  </conditionalFormatting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2"/>
  <sheetViews>
    <sheetView workbookViewId="0">
      <selection sqref="A1:XFD1048576"/>
    </sheetView>
  </sheetViews>
  <sheetFormatPr defaultRowHeight="14.4" x14ac:dyDescent="0.3"/>
  <cols>
    <col min="1" max="5" width="8.88671875" style="19"/>
    <col min="6" max="6" width="15" style="19" customWidth="1"/>
    <col min="7" max="8" width="8.88671875" style="19"/>
    <col min="9" max="9" width="8.88671875" style="19" customWidth="1"/>
    <col min="10" max="10" width="10.88671875" style="6" customWidth="1"/>
    <col min="11" max="11" width="8.88671875" style="6" customWidth="1"/>
    <col min="12" max="12" width="13.33203125" style="6" customWidth="1"/>
    <col min="13" max="13" width="8.88671875" style="6" customWidth="1"/>
    <col min="14" max="14" width="8.88671875" style="19" customWidth="1"/>
    <col min="15" max="15" width="11.109375" style="6" customWidth="1"/>
    <col min="16" max="18" width="8.88671875" style="6" customWidth="1"/>
    <col min="19" max="19" width="44.6640625" style="19" customWidth="1"/>
    <col min="20" max="20" width="8.88671875" style="19"/>
    <col min="21" max="21" width="10.21875" style="19" customWidth="1"/>
    <col min="22" max="22" width="8.88671875" style="19"/>
    <col min="23" max="23" width="8.88671875" style="19" customWidth="1"/>
    <col min="24" max="24" width="10.109375" style="6" customWidth="1"/>
    <col min="25" max="27" width="8.88671875" style="6" customWidth="1"/>
    <col min="28" max="28" width="8.88671875" style="19" customWidth="1"/>
    <col min="29" max="29" width="10.6640625" style="6" customWidth="1"/>
    <col min="30" max="32" width="8.88671875" style="6" customWidth="1"/>
    <col min="33" max="33" width="41.88671875" style="6" customWidth="1"/>
    <col min="34" max="34" width="27.5546875" style="6" customWidth="1"/>
    <col min="35" max="42" width="8.88671875" style="19"/>
    <col min="43" max="43" width="37.109375" style="19" customWidth="1"/>
    <col min="44" max="16384" width="8.88671875" style="19"/>
  </cols>
  <sheetData>
    <row r="1" spans="1:44" x14ac:dyDescent="0.3">
      <c r="A1" s="21" t="s">
        <v>333</v>
      </c>
      <c r="B1" s="22" t="s">
        <v>334</v>
      </c>
      <c r="C1" s="85" t="s">
        <v>335</v>
      </c>
      <c r="D1" s="85"/>
      <c r="E1" s="23"/>
      <c r="F1" s="84" t="s">
        <v>336</v>
      </c>
      <c r="G1" s="84"/>
      <c r="H1" s="84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84" t="s">
        <v>337</v>
      </c>
      <c r="U1" s="84"/>
      <c r="V1" s="84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2" t="s">
        <v>338</v>
      </c>
      <c r="AJ1" s="24"/>
      <c r="AK1" s="22"/>
      <c r="AL1" s="84" t="s">
        <v>339</v>
      </c>
      <c r="AM1" s="84"/>
      <c r="AN1" s="84"/>
      <c r="AO1" s="84"/>
      <c r="AP1" s="22"/>
      <c r="AQ1" s="22"/>
      <c r="AR1" s="22"/>
    </row>
    <row r="2" spans="1:44" x14ac:dyDescent="0.3">
      <c r="A2" s="21" t="s">
        <v>340</v>
      </c>
      <c r="B2" s="22" t="s">
        <v>341</v>
      </c>
      <c r="C2" s="24" t="s">
        <v>342</v>
      </c>
      <c r="D2" s="24" t="s">
        <v>343</v>
      </c>
      <c r="E2" s="24"/>
      <c r="F2" s="21" t="s">
        <v>344</v>
      </c>
      <c r="G2" s="24" t="s">
        <v>345</v>
      </c>
      <c r="H2" s="24" t="s">
        <v>346</v>
      </c>
      <c r="I2" s="24"/>
      <c r="J2" s="23"/>
      <c r="K2" s="23"/>
      <c r="L2" s="23"/>
      <c r="M2" s="23"/>
      <c r="N2" s="24"/>
      <c r="O2" s="23"/>
      <c r="P2" s="23"/>
      <c r="Q2" s="23"/>
      <c r="R2" s="23"/>
      <c r="S2" s="24"/>
      <c r="T2" s="21" t="s">
        <v>344</v>
      </c>
      <c r="U2" s="24" t="s">
        <v>345</v>
      </c>
      <c r="V2" s="24" t="s">
        <v>346</v>
      </c>
      <c r="W2" s="24"/>
      <c r="X2" s="23"/>
      <c r="Y2" s="23"/>
      <c r="Z2" s="23"/>
      <c r="AA2" s="23"/>
      <c r="AB2" s="24"/>
      <c r="AC2" s="23"/>
      <c r="AD2" s="23"/>
      <c r="AE2" s="23"/>
      <c r="AF2" s="23"/>
      <c r="AG2" s="23"/>
      <c r="AH2" s="23"/>
      <c r="AI2" s="22" t="s">
        <v>344</v>
      </c>
      <c r="AJ2" s="24" t="s">
        <v>347</v>
      </c>
      <c r="AK2" s="22"/>
      <c r="AL2" s="21" t="s">
        <v>348</v>
      </c>
      <c r="AM2" s="21" t="s">
        <v>349</v>
      </c>
      <c r="AN2" s="21" t="s">
        <v>350</v>
      </c>
      <c r="AO2" s="21" t="s">
        <v>351</v>
      </c>
      <c r="AP2" s="22"/>
      <c r="AQ2" s="22" t="s">
        <v>352</v>
      </c>
      <c r="AR2" s="22" t="s">
        <v>353</v>
      </c>
    </row>
    <row r="3" spans="1:44" x14ac:dyDescent="0.3">
      <c r="K3" s="20" t="s">
        <v>429</v>
      </c>
      <c r="P3" s="20" t="s">
        <v>430</v>
      </c>
      <c r="Y3" s="20" t="s">
        <v>429</v>
      </c>
      <c r="AD3" s="20" t="s">
        <v>430</v>
      </c>
    </row>
    <row r="4" spans="1:44" x14ac:dyDescent="0.3">
      <c r="A4" s="31">
        <v>1</v>
      </c>
      <c r="B4" s="25"/>
      <c r="C4" s="26"/>
      <c r="D4" s="26"/>
      <c r="E4" s="29"/>
      <c r="F4" s="29" t="s">
        <v>354</v>
      </c>
      <c r="G4" s="25"/>
      <c r="H4" s="25"/>
      <c r="I4" s="34" t="s">
        <v>424</v>
      </c>
      <c r="J4" s="34" t="s">
        <v>425</v>
      </c>
      <c r="K4" s="27" t="s">
        <v>427</v>
      </c>
      <c r="L4" s="34" t="s">
        <v>426</v>
      </c>
      <c r="M4" s="34" t="s">
        <v>428</v>
      </c>
      <c r="N4" s="25" t="s">
        <v>424</v>
      </c>
      <c r="O4" s="34" t="s">
        <v>425</v>
      </c>
      <c r="P4" s="34" t="s">
        <v>427</v>
      </c>
      <c r="Q4" s="34" t="s">
        <v>426</v>
      </c>
      <c r="R4" s="34" t="s">
        <v>431</v>
      </c>
      <c r="S4" s="29" t="s">
        <v>432</v>
      </c>
      <c r="T4" s="29" t="s">
        <v>354</v>
      </c>
      <c r="U4" s="25"/>
      <c r="V4" s="25"/>
      <c r="W4" s="25" t="s">
        <v>424</v>
      </c>
      <c r="X4" s="34" t="s">
        <v>425</v>
      </c>
      <c r="Y4" s="34" t="s">
        <v>427</v>
      </c>
      <c r="Z4" s="34" t="s">
        <v>426</v>
      </c>
      <c r="AA4" s="34" t="s">
        <v>428</v>
      </c>
      <c r="AB4" s="25" t="s">
        <v>424</v>
      </c>
      <c r="AC4" s="34" t="s">
        <v>425</v>
      </c>
      <c r="AD4" s="34" t="s">
        <v>427</v>
      </c>
      <c r="AE4" s="34" t="s">
        <v>426</v>
      </c>
      <c r="AF4" s="34" t="s">
        <v>431</v>
      </c>
      <c r="AG4" s="29" t="s">
        <v>432</v>
      </c>
      <c r="AH4" s="29" t="s">
        <v>433</v>
      </c>
      <c r="AI4" s="29"/>
      <c r="AJ4" s="29"/>
      <c r="AK4" s="29"/>
      <c r="AL4" s="29"/>
      <c r="AM4" s="29"/>
      <c r="AN4" s="29"/>
      <c r="AO4" s="29"/>
      <c r="AP4" s="29"/>
      <c r="AQ4" s="29"/>
      <c r="AR4" s="29"/>
    </row>
    <row r="5" spans="1:44" x14ac:dyDescent="0.3">
      <c r="A5" s="31">
        <v>2</v>
      </c>
      <c r="B5" s="29" t="s">
        <v>355</v>
      </c>
      <c r="C5" s="30">
        <v>64</v>
      </c>
      <c r="D5" s="30">
        <v>80</v>
      </c>
      <c r="E5" s="32"/>
      <c r="F5" s="33" t="s">
        <v>356</v>
      </c>
      <c r="G5" s="28">
        <v>-38.549999999999997</v>
      </c>
      <c r="H5" s="32">
        <v>-12.967000000000001</v>
      </c>
      <c r="I5" s="28">
        <f>IF(G5&gt;0,G5+0.000000001,(G5*-1+0.000000001))</f>
        <v>38.550000000999994</v>
      </c>
      <c r="J5" s="34">
        <f>_xlfn.FLOOR.PRECISE(I5)</f>
        <v>38</v>
      </c>
      <c r="K5" s="35">
        <f>TRUNC((I5-J5)*60)</f>
        <v>33</v>
      </c>
      <c r="L5" s="36">
        <f>ROUND((((I5-J5)*60)-K5)*60,2)</f>
        <v>0</v>
      </c>
      <c r="M5" s="37" t="str">
        <f>IF(G5&gt;0,"E","W")</f>
        <v>W</v>
      </c>
      <c r="N5" s="28">
        <f>IF(H5&gt;0,H5+0.000000001,(H5*-1+0.000000001))</f>
        <v>12.967000001000001</v>
      </c>
      <c r="O5" s="34">
        <f>_xlfn.FLOOR.PRECISE(N5)</f>
        <v>12</v>
      </c>
      <c r="P5" s="35">
        <f>TRUNC((N5-O5)*60)</f>
        <v>58</v>
      </c>
      <c r="Q5" s="36">
        <f>ROUND((((N5-O5)*60)-P5)*60,2)</f>
        <v>1.2</v>
      </c>
      <c r="R5" s="37" t="str">
        <f>IF(H5&gt;0,"N","S")</f>
        <v>S</v>
      </c>
      <c r="S5" s="32" t="str">
        <f>O5&amp;" "&amp;P5&amp;"' "&amp;Q5&amp;""" "&amp;R5&amp;" "&amp;J5&amp;" "&amp;K5&amp;"' "&amp;L5&amp;""" "&amp;M5&amp;" or "&amp;H5&amp;","&amp;G5</f>
        <v>12 58' 1.2" S 38 33' 0" W or -12.967,-38.55</v>
      </c>
      <c r="T5" s="29" t="s">
        <v>58</v>
      </c>
      <c r="U5" s="32">
        <v>-0.751</v>
      </c>
      <c r="V5" s="32">
        <v>51.412999999999997</v>
      </c>
      <c r="W5" s="28">
        <f>IF(U5&gt;0,U5+0.000000001,(U5*-1+0.000000001))</f>
        <v>0.75100000099999997</v>
      </c>
      <c r="X5" s="34">
        <f>_xlfn.FLOOR.PRECISE(W5)</f>
        <v>0</v>
      </c>
      <c r="Y5" s="35">
        <f>TRUNC((W5-X5)*60)</f>
        <v>45</v>
      </c>
      <c r="Z5" s="36">
        <f>ROUND((((W5-X5)*60)-Y5)*60,2)</f>
        <v>3.6</v>
      </c>
      <c r="AA5" s="37" t="str">
        <f>IF(U5&gt;0,"E","W")</f>
        <v>W</v>
      </c>
      <c r="AB5" s="28">
        <f>IF(V5&gt;0,V5+0.000000001,(V5*-1+0.000000001))</f>
        <v>51.413000000999993</v>
      </c>
      <c r="AC5" s="34">
        <f>_xlfn.FLOOR.PRECISE(AB5)</f>
        <v>51</v>
      </c>
      <c r="AD5" s="35">
        <f>TRUNC((AB5-AC5)*60)</f>
        <v>24</v>
      </c>
      <c r="AE5" s="36">
        <f>ROUND((((AB5-AC5)*60)-AD5)*60,2)</f>
        <v>46.8</v>
      </c>
      <c r="AF5" s="37" t="str">
        <f>IF(V5&gt;0,"N","S")</f>
        <v>N</v>
      </c>
      <c r="AG5" s="32" t="str">
        <f>AC5&amp;" "&amp;AD5&amp;"' "&amp;AE5&amp;""" "&amp;AF5&amp;" "&amp;X5&amp;" "&amp;Y5&amp;"' "&amp;Z5&amp;""" "&amp;AA5&amp;" or "&amp;V5&amp;","&amp;U5</f>
        <v>51 24' 46.8" N 0 45' 3.6" W or 51.413,-0.751</v>
      </c>
      <c r="AH5" s="32"/>
      <c r="AI5" s="29" t="s">
        <v>357</v>
      </c>
      <c r="AJ5" s="30" t="s">
        <v>358</v>
      </c>
      <c r="AK5" s="29"/>
      <c r="AL5" s="7">
        <v>0.33819444444444446</v>
      </c>
      <c r="AM5" s="8">
        <v>0.50202546296296291</v>
      </c>
      <c r="AN5" s="7">
        <v>0.66597222222222219</v>
      </c>
      <c r="AO5" s="9" t="s">
        <v>359</v>
      </c>
      <c r="AP5" s="29"/>
      <c r="AQ5" s="15" t="s">
        <v>360</v>
      </c>
      <c r="AR5" s="29" t="s">
        <v>361</v>
      </c>
    </row>
    <row r="6" spans="1:44" x14ac:dyDescent="0.3">
      <c r="A6" s="31">
        <v>3</v>
      </c>
      <c r="B6" s="29" t="s">
        <v>362</v>
      </c>
      <c r="C6" s="30">
        <v>607</v>
      </c>
      <c r="D6" s="30">
        <v>620</v>
      </c>
      <c r="E6" s="32"/>
      <c r="F6" s="29" t="s">
        <v>363</v>
      </c>
      <c r="G6" s="32">
        <v>-62.25</v>
      </c>
      <c r="H6" s="32">
        <v>-38.817</v>
      </c>
      <c r="I6" s="28">
        <f t="shared" ref="I6:I16" si="0">IF(G6&gt;0,G6+0.000000001,(G6*-1+0.000000001))</f>
        <v>62.250000000999997</v>
      </c>
      <c r="J6" s="34">
        <f t="shared" ref="J6:J16" si="1">_xlfn.FLOOR.PRECISE(I6)</f>
        <v>62</v>
      </c>
      <c r="K6" s="35">
        <f t="shared" ref="K6:K16" si="2">TRUNC((I6-J6)*60)</f>
        <v>15</v>
      </c>
      <c r="L6" s="36">
        <f t="shared" ref="L6:L16" si="3">ROUND((((I6-J6)*60)-K6)*60,2)</f>
        <v>0</v>
      </c>
      <c r="M6" s="37" t="str">
        <f t="shared" ref="M6:M16" si="4">IF(G6&gt;0,"E","W")</f>
        <v>W</v>
      </c>
      <c r="N6" s="28">
        <f t="shared" ref="N6:N16" si="5">IF(H6&gt;0,H6+0.000000001,(H6*-1+0.000000001))</f>
        <v>38.817000000999997</v>
      </c>
      <c r="O6" s="34">
        <f t="shared" ref="O6:O16" si="6">_xlfn.FLOOR.PRECISE(N6)</f>
        <v>38</v>
      </c>
      <c r="P6" s="35">
        <f t="shared" ref="P6:P16" si="7">TRUNC((N6-O6)*60)</f>
        <v>49</v>
      </c>
      <c r="Q6" s="36">
        <f t="shared" ref="Q6:Q16" si="8">ROUND((((N6-O6)*60)-P6)*60,2)</f>
        <v>1.2</v>
      </c>
      <c r="R6" s="37" t="str">
        <f t="shared" ref="R6:R16" si="9">IF(H6&gt;0,"N","S")</f>
        <v>S</v>
      </c>
      <c r="S6" s="32" t="str">
        <f t="shared" ref="S6:S16" si="10">O6&amp;" "&amp;P6&amp;"' "&amp;Q6&amp;""" "&amp;R6&amp;" "&amp;J6&amp;" "&amp;K6&amp;"' "&amp;L6&amp;""" "&amp;M6&amp;" or "&amp;H6&amp;","&amp;G6</f>
        <v>38 49' 1.2" S 62 15' 0" W or -38.817,-62.25</v>
      </c>
      <c r="T6" s="29" t="s">
        <v>89</v>
      </c>
      <c r="U6" s="32">
        <v>-0.64629999999999999</v>
      </c>
      <c r="V6" s="32">
        <v>51.523400000000002</v>
      </c>
      <c r="W6" s="28">
        <f t="shared" ref="W6:W16" si="11">IF(U6&gt;0,U6+0.000000001,(U6*-1+0.000000001))</f>
        <v>0.64630000099999996</v>
      </c>
      <c r="X6" s="34">
        <f t="shared" ref="X6:X16" si="12">_xlfn.FLOOR.PRECISE(W6)</f>
        <v>0</v>
      </c>
      <c r="Y6" s="35">
        <f t="shared" ref="Y6:Y16" si="13">TRUNC((W6-X6)*60)</f>
        <v>38</v>
      </c>
      <c r="Z6" s="36">
        <f t="shared" ref="Z6:Z16" si="14">ROUND((((W6-X6)*60)-Y6)*60,2)</f>
        <v>46.68</v>
      </c>
      <c r="AA6" s="37" t="str">
        <f t="shared" ref="AA6:AA16" si="15">IF(U6&gt;0,"E","W")</f>
        <v>W</v>
      </c>
      <c r="AB6" s="28">
        <f t="shared" ref="AB6:AB16" si="16">IF(V6&gt;0,V6+0.000000001,(V6*-1+0.000000001))</f>
        <v>51.523400000999999</v>
      </c>
      <c r="AC6" s="34">
        <f t="shared" ref="AC6:AC16" si="17">_xlfn.FLOOR.PRECISE(AB6)</f>
        <v>51</v>
      </c>
      <c r="AD6" s="35">
        <f t="shared" ref="AD6:AD16" si="18">TRUNC((AB6-AC6)*60)</f>
        <v>31</v>
      </c>
      <c r="AE6" s="36">
        <f t="shared" ref="AE6:AE16" si="19">ROUND((((AB6-AC6)*60)-AD6)*60,2)</f>
        <v>24.24</v>
      </c>
      <c r="AF6" s="37" t="str">
        <f t="shared" ref="AF6:AF16" si="20">IF(V6&gt;0,"N","S")</f>
        <v>N</v>
      </c>
      <c r="AG6" s="32" t="str">
        <f t="shared" ref="AG6:AG16" si="21">AC6&amp;" "&amp;AD6&amp;"' "&amp;AE6&amp;""" "&amp;AF6&amp;" "&amp;X6&amp;" "&amp;Y6&amp;"' "&amp;Z6&amp;""" "&amp;AA6&amp;" or "&amp;V6&amp;","&amp;U6</f>
        <v>51 31' 24.24" N 0 38' 46.68" W or 51.5234,-0.6463</v>
      </c>
      <c r="AH6" s="32" t="str">
        <f>X6&amp;" "&amp;Y6&amp;"' "&amp;Z6&amp;""" "&amp;AA6&amp;" or "&amp;U6</f>
        <v>0 38' 46.68" W or -0.6463</v>
      </c>
      <c r="AI6" s="29" t="s">
        <v>364</v>
      </c>
      <c r="AJ6" s="30">
        <v>150</v>
      </c>
      <c r="AK6" s="29"/>
      <c r="AL6" s="7">
        <v>0.33819444444444446</v>
      </c>
      <c r="AM6" s="8">
        <v>0.50173611111111105</v>
      </c>
      <c r="AN6" s="7">
        <v>0.66527777777777775</v>
      </c>
      <c r="AO6" s="31" t="s">
        <v>365</v>
      </c>
      <c r="AP6" s="29"/>
      <c r="AQ6" s="29" t="s">
        <v>366</v>
      </c>
      <c r="AR6" s="29" t="s">
        <v>367</v>
      </c>
    </row>
    <row r="7" spans="1:44" x14ac:dyDescent="0.3">
      <c r="A7" s="31">
        <v>4</v>
      </c>
      <c r="B7" s="29" t="s">
        <v>368</v>
      </c>
      <c r="C7" s="30">
        <v>745</v>
      </c>
      <c r="D7" s="30">
        <v>754</v>
      </c>
      <c r="E7" s="32"/>
      <c r="F7" s="29" t="s">
        <v>369</v>
      </c>
      <c r="G7" s="32">
        <v>-67.716999999999999</v>
      </c>
      <c r="H7" s="32">
        <v>-49.3</v>
      </c>
      <c r="I7" s="28">
        <f t="shared" si="0"/>
        <v>67.717000001000002</v>
      </c>
      <c r="J7" s="34">
        <f t="shared" si="1"/>
        <v>67</v>
      </c>
      <c r="K7" s="35">
        <f t="shared" si="2"/>
        <v>43</v>
      </c>
      <c r="L7" s="36">
        <f t="shared" si="3"/>
        <v>1.2</v>
      </c>
      <c r="M7" s="37" t="str">
        <f t="shared" si="4"/>
        <v>W</v>
      </c>
      <c r="N7" s="28">
        <f t="shared" si="5"/>
        <v>49.300000000999994</v>
      </c>
      <c r="O7" s="34">
        <f t="shared" si="6"/>
        <v>49</v>
      </c>
      <c r="P7" s="35">
        <f t="shared" si="7"/>
        <v>18</v>
      </c>
      <c r="Q7" s="36">
        <f t="shared" si="8"/>
        <v>0</v>
      </c>
      <c r="R7" s="37" t="str">
        <f t="shared" si="9"/>
        <v>S</v>
      </c>
      <c r="S7" s="32" t="str">
        <f t="shared" si="10"/>
        <v>49 18' 0" S 67 43' 1.2" W or -49.3,-67.717</v>
      </c>
      <c r="T7" s="29" t="s">
        <v>80</v>
      </c>
      <c r="U7" s="32">
        <v>-1.4818</v>
      </c>
      <c r="V7" s="32">
        <v>50.917900000000003</v>
      </c>
      <c r="W7" s="28">
        <f t="shared" si="11"/>
        <v>1.4818000010000001</v>
      </c>
      <c r="X7" s="34">
        <f t="shared" si="12"/>
        <v>1</v>
      </c>
      <c r="Y7" s="35">
        <f t="shared" si="13"/>
        <v>28</v>
      </c>
      <c r="Z7" s="36">
        <f t="shared" si="14"/>
        <v>54.48</v>
      </c>
      <c r="AA7" s="37" t="str">
        <f t="shared" si="15"/>
        <v>W</v>
      </c>
      <c r="AB7" s="28">
        <f t="shared" si="16"/>
        <v>50.917900001</v>
      </c>
      <c r="AC7" s="34">
        <f t="shared" si="17"/>
        <v>50</v>
      </c>
      <c r="AD7" s="35">
        <f t="shared" si="18"/>
        <v>55</v>
      </c>
      <c r="AE7" s="36">
        <f t="shared" si="19"/>
        <v>4.4400000000000004</v>
      </c>
      <c r="AF7" s="37" t="str">
        <f t="shared" si="20"/>
        <v>N</v>
      </c>
      <c r="AG7" s="32" t="str">
        <f t="shared" si="21"/>
        <v>50 55' 4.44" N 1 28' 54.48" W or 50.9179,-1.4818</v>
      </c>
      <c r="AH7" s="32" t="str">
        <f>AC7&amp;" "&amp;AD7&amp;"' "&amp;AE7&amp;""" "&amp;AF7&amp;" or "&amp;V7</f>
        <v>50 55' 4.44" N or 50.9179</v>
      </c>
      <c r="AI7" s="29" t="s">
        <v>76</v>
      </c>
      <c r="AJ7" s="30" t="s">
        <v>370</v>
      </c>
      <c r="AK7" s="29"/>
      <c r="AL7" s="7">
        <v>0.33888888888888885</v>
      </c>
      <c r="AM7" s="8">
        <v>0.50406249999999997</v>
      </c>
      <c r="AN7" s="7">
        <v>0.6694444444444444</v>
      </c>
      <c r="AO7" s="31" t="s">
        <v>371</v>
      </c>
      <c r="AP7" s="29"/>
      <c r="AQ7" s="33" t="s">
        <v>372</v>
      </c>
      <c r="AR7" s="29" t="s">
        <v>373</v>
      </c>
    </row>
    <row r="8" spans="1:44" x14ac:dyDescent="0.3">
      <c r="A8" s="31">
        <v>5</v>
      </c>
      <c r="B8" s="29" t="s">
        <v>374</v>
      </c>
      <c r="C8" s="30">
        <v>839</v>
      </c>
      <c r="D8" s="30">
        <v>867</v>
      </c>
      <c r="E8" s="32"/>
      <c r="F8" s="29" t="s">
        <v>375</v>
      </c>
      <c r="G8" s="32">
        <v>-68.332999999999998</v>
      </c>
      <c r="H8" s="32">
        <v>-50.116999999999997</v>
      </c>
      <c r="I8" s="28">
        <f t="shared" si="0"/>
        <v>68.333000001000002</v>
      </c>
      <c r="J8" s="34">
        <f t="shared" si="1"/>
        <v>68</v>
      </c>
      <c r="K8" s="35">
        <f t="shared" si="2"/>
        <v>19</v>
      </c>
      <c r="L8" s="36">
        <f t="shared" si="3"/>
        <v>58.8</v>
      </c>
      <c r="M8" s="37" t="str">
        <f t="shared" si="4"/>
        <v>W</v>
      </c>
      <c r="N8" s="28">
        <f t="shared" si="5"/>
        <v>50.117000000999994</v>
      </c>
      <c r="O8" s="34">
        <f t="shared" si="6"/>
        <v>50</v>
      </c>
      <c r="P8" s="35">
        <f t="shared" si="7"/>
        <v>7</v>
      </c>
      <c r="Q8" s="36">
        <f t="shared" si="8"/>
        <v>1.2</v>
      </c>
      <c r="R8" s="37" t="str">
        <f t="shared" si="9"/>
        <v>S</v>
      </c>
      <c r="S8" s="32" t="str">
        <f t="shared" si="10"/>
        <v>50 7' 1.2" S 68 19' 58.8" W or -50.117,-68.333</v>
      </c>
      <c r="T8" s="29" t="s">
        <v>94</v>
      </c>
      <c r="U8" s="32">
        <v>-0.34460000000000002</v>
      </c>
      <c r="V8" s="32">
        <v>51.717700000000001</v>
      </c>
      <c r="W8" s="28">
        <f t="shared" si="11"/>
        <v>0.34460000100000004</v>
      </c>
      <c r="X8" s="34">
        <f t="shared" si="12"/>
        <v>0</v>
      </c>
      <c r="Y8" s="35">
        <f t="shared" si="13"/>
        <v>20</v>
      </c>
      <c r="Z8" s="36">
        <f t="shared" si="14"/>
        <v>40.56</v>
      </c>
      <c r="AA8" s="37" t="str">
        <f t="shared" si="15"/>
        <v>W</v>
      </c>
      <c r="AB8" s="28">
        <f t="shared" si="16"/>
        <v>51.717700000999997</v>
      </c>
      <c r="AC8" s="34">
        <f t="shared" si="17"/>
        <v>51</v>
      </c>
      <c r="AD8" s="35">
        <f t="shared" si="18"/>
        <v>43</v>
      </c>
      <c r="AE8" s="36">
        <f t="shared" si="19"/>
        <v>3.72</v>
      </c>
      <c r="AF8" s="37" t="str">
        <f t="shared" si="20"/>
        <v>N</v>
      </c>
      <c r="AG8" s="32" t="str">
        <f t="shared" si="21"/>
        <v>51 43' 3.72" N 0 20' 40.56" W or 51.7177,-0.3446</v>
      </c>
      <c r="AH8" s="32" t="str">
        <f t="shared" ref="AH8:AH13" si="22">AC8&amp;" "&amp;AD8&amp;"' "&amp;AE8&amp;""" "&amp;AF8&amp;" or "&amp;V8</f>
        <v>51 43' 3.72" N or 51.7177</v>
      </c>
      <c r="AI8" s="29" t="s">
        <v>376</v>
      </c>
      <c r="AJ8" s="30" t="s">
        <v>377</v>
      </c>
      <c r="AK8" s="29"/>
      <c r="AL8" s="7">
        <v>0.33819444444444446</v>
      </c>
      <c r="AM8" s="8">
        <v>0.50090277777777781</v>
      </c>
      <c r="AN8" s="7">
        <v>0.66319444444444442</v>
      </c>
      <c r="AO8" s="31" t="s">
        <v>378</v>
      </c>
      <c r="AP8" s="29"/>
      <c r="AQ8" s="10" t="s">
        <v>379</v>
      </c>
      <c r="AR8" s="29" t="s">
        <v>380</v>
      </c>
    </row>
    <row r="9" spans="1:44" x14ac:dyDescent="0.3">
      <c r="A9" s="31">
        <v>6</v>
      </c>
      <c r="B9" s="29" t="s">
        <v>381</v>
      </c>
      <c r="C9" s="30">
        <v>940</v>
      </c>
      <c r="D9" s="30">
        <v>1051</v>
      </c>
      <c r="E9" s="32"/>
      <c r="F9" s="29" t="s">
        <v>382</v>
      </c>
      <c r="G9" s="32">
        <v>-71.632999999999996</v>
      </c>
      <c r="H9" s="32">
        <v>-33.049999999999997</v>
      </c>
      <c r="I9" s="28">
        <f t="shared" si="0"/>
        <v>71.633000000999999</v>
      </c>
      <c r="J9" s="34">
        <f t="shared" si="1"/>
        <v>71</v>
      </c>
      <c r="K9" s="35">
        <f t="shared" si="2"/>
        <v>37</v>
      </c>
      <c r="L9" s="36">
        <f t="shared" si="3"/>
        <v>58.8</v>
      </c>
      <c r="M9" s="37" t="str">
        <f t="shared" si="4"/>
        <v>W</v>
      </c>
      <c r="N9" s="28">
        <f t="shared" si="5"/>
        <v>33.050000000999994</v>
      </c>
      <c r="O9" s="34">
        <f t="shared" si="6"/>
        <v>33</v>
      </c>
      <c r="P9" s="35">
        <f t="shared" si="7"/>
        <v>3</v>
      </c>
      <c r="Q9" s="36">
        <f t="shared" si="8"/>
        <v>0</v>
      </c>
      <c r="R9" s="37" t="str">
        <f t="shared" si="9"/>
        <v>S</v>
      </c>
      <c r="S9" s="32" t="str">
        <f t="shared" si="10"/>
        <v>33 3' 0" S 71 37' 58.8" W or -33.05,-71.633</v>
      </c>
      <c r="T9" s="29" t="s">
        <v>102</v>
      </c>
      <c r="U9" s="32">
        <v>-0.91759999999999997</v>
      </c>
      <c r="V9" s="32">
        <v>51.441000000000003</v>
      </c>
      <c r="W9" s="28">
        <f t="shared" si="11"/>
        <v>0.91760000099999994</v>
      </c>
      <c r="X9" s="34">
        <f t="shared" si="12"/>
        <v>0</v>
      </c>
      <c r="Y9" s="35">
        <f t="shared" si="13"/>
        <v>55</v>
      </c>
      <c r="Z9" s="36">
        <f t="shared" si="14"/>
        <v>3.36</v>
      </c>
      <c r="AA9" s="37" t="str">
        <f t="shared" si="15"/>
        <v>W</v>
      </c>
      <c r="AB9" s="28">
        <f t="shared" si="16"/>
        <v>51.441000000999999</v>
      </c>
      <c r="AC9" s="34">
        <f t="shared" si="17"/>
        <v>51</v>
      </c>
      <c r="AD9" s="35">
        <f t="shared" si="18"/>
        <v>26</v>
      </c>
      <c r="AE9" s="36">
        <f t="shared" si="19"/>
        <v>27.6</v>
      </c>
      <c r="AF9" s="37" t="str">
        <f t="shared" si="20"/>
        <v>N</v>
      </c>
      <c r="AG9" s="32" t="str">
        <f t="shared" si="21"/>
        <v>51 26' 27.6" N 0 55' 3.36" W or 51.441,-0.9176</v>
      </c>
      <c r="AH9" s="32" t="str">
        <f t="shared" si="22"/>
        <v>51 26' 27.6" N or 51.441</v>
      </c>
      <c r="AI9" s="29" t="s">
        <v>383</v>
      </c>
      <c r="AJ9" s="30" t="s">
        <v>384</v>
      </c>
      <c r="AK9" s="29"/>
      <c r="AL9" s="7">
        <v>0.33888888888888885</v>
      </c>
      <c r="AM9" s="8">
        <v>0.50249999999999995</v>
      </c>
      <c r="AN9" s="7">
        <v>0.66597222222222219</v>
      </c>
      <c r="AO9" s="31" t="s">
        <v>385</v>
      </c>
      <c r="AP9" s="29"/>
      <c r="AQ9" s="10" t="s">
        <v>386</v>
      </c>
      <c r="AR9" s="29" t="s">
        <v>387</v>
      </c>
    </row>
    <row r="10" spans="1:44" x14ac:dyDescent="0.3">
      <c r="A10" s="31">
        <v>7</v>
      </c>
      <c r="B10" s="29" t="s">
        <v>388</v>
      </c>
      <c r="C10" s="30">
        <v>1225</v>
      </c>
      <c r="D10" s="30">
        <v>1259</v>
      </c>
      <c r="E10" s="32"/>
      <c r="F10" s="29" t="s">
        <v>389</v>
      </c>
      <c r="G10" s="32">
        <v>-71.367000000000004</v>
      </c>
      <c r="H10" s="32">
        <v>-29.966999999999999</v>
      </c>
      <c r="I10" s="28">
        <f t="shared" si="0"/>
        <v>71.367000001000008</v>
      </c>
      <c r="J10" s="34">
        <f t="shared" si="1"/>
        <v>71</v>
      </c>
      <c r="K10" s="35">
        <f t="shared" si="2"/>
        <v>22</v>
      </c>
      <c r="L10" s="36">
        <f t="shared" si="3"/>
        <v>1.2</v>
      </c>
      <c r="M10" s="37" t="str">
        <f t="shared" si="4"/>
        <v>W</v>
      </c>
      <c r="N10" s="28">
        <f t="shared" si="5"/>
        <v>29.967000000999999</v>
      </c>
      <c r="O10" s="34">
        <f t="shared" si="6"/>
        <v>29</v>
      </c>
      <c r="P10" s="35">
        <f t="shared" si="7"/>
        <v>58</v>
      </c>
      <c r="Q10" s="36">
        <f t="shared" si="8"/>
        <v>1.2</v>
      </c>
      <c r="R10" s="37" t="str">
        <f t="shared" si="9"/>
        <v>S</v>
      </c>
      <c r="S10" s="32" t="str">
        <f t="shared" si="10"/>
        <v>29 58' 1.2" S 71 22' 1.2" W or -29.967,-71.367</v>
      </c>
      <c r="T10" s="29" t="s">
        <v>390</v>
      </c>
      <c r="U10" s="32">
        <v>-0.86325200000000002</v>
      </c>
      <c r="V10" s="32">
        <v>51.475569999999998</v>
      </c>
      <c r="W10" s="28">
        <f t="shared" si="11"/>
        <v>0.86325200099999999</v>
      </c>
      <c r="X10" s="34">
        <f t="shared" si="12"/>
        <v>0</v>
      </c>
      <c r="Y10" s="35">
        <f t="shared" si="13"/>
        <v>51</v>
      </c>
      <c r="Z10" s="36">
        <f t="shared" si="14"/>
        <v>47.71</v>
      </c>
      <c r="AA10" s="37" t="str">
        <f t="shared" si="15"/>
        <v>W</v>
      </c>
      <c r="AB10" s="28">
        <f t="shared" si="16"/>
        <v>51.475570000999994</v>
      </c>
      <c r="AC10" s="34">
        <f t="shared" si="17"/>
        <v>51</v>
      </c>
      <c r="AD10" s="35">
        <f t="shared" si="18"/>
        <v>28</v>
      </c>
      <c r="AE10" s="36">
        <f t="shared" si="19"/>
        <v>32.049999999999997</v>
      </c>
      <c r="AF10" s="37" t="str">
        <f t="shared" si="20"/>
        <v>N</v>
      </c>
      <c r="AG10" s="32" t="str">
        <f t="shared" si="21"/>
        <v>51 28' 32.05" N 0 51' 47.71" W or 51.47557,-0.863252</v>
      </c>
      <c r="AH10" s="32" t="str">
        <f t="shared" si="22"/>
        <v>51 28' 32.05" N or 51.47557</v>
      </c>
      <c r="AI10" s="29" t="s">
        <v>391</v>
      </c>
      <c r="AJ10" s="30">
        <v>1594</v>
      </c>
      <c r="AK10" s="29"/>
      <c r="AL10" s="7">
        <v>0.33888888888888885</v>
      </c>
      <c r="AM10" s="8">
        <v>0.50233796296296296</v>
      </c>
      <c r="AN10" s="7">
        <v>0.66597222222222219</v>
      </c>
      <c r="AO10" s="31" t="s">
        <v>392</v>
      </c>
      <c r="AP10" s="29"/>
      <c r="AQ10" s="10" t="s">
        <v>393</v>
      </c>
      <c r="AR10" s="29" t="s">
        <v>380</v>
      </c>
    </row>
    <row r="11" spans="1:44" x14ac:dyDescent="0.3">
      <c r="A11" s="13">
        <v>8</v>
      </c>
      <c r="B11" s="15" t="s">
        <v>394</v>
      </c>
      <c r="C11" s="16">
        <v>1420</v>
      </c>
      <c r="D11" s="16">
        <v>1430</v>
      </c>
      <c r="E11" s="17"/>
      <c r="F11" s="15" t="s">
        <v>395</v>
      </c>
      <c r="G11" s="17">
        <v>-149.483</v>
      </c>
      <c r="H11" s="17">
        <v>-17.483000000000001</v>
      </c>
      <c r="I11" s="28">
        <f t="shared" si="0"/>
        <v>149.48300000099999</v>
      </c>
      <c r="J11" s="34">
        <f t="shared" si="1"/>
        <v>149</v>
      </c>
      <c r="K11" s="35">
        <f t="shared" si="2"/>
        <v>28</v>
      </c>
      <c r="L11" s="36">
        <f t="shared" si="3"/>
        <v>58.8</v>
      </c>
      <c r="M11" s="37" t="str">
        <f t="shared" si="4"/>
        <v>W</v>
      </c>
      <c r="N11" s="28">
        <f t="shared" si="5"/>
        <v>17.483000001000001</v>
      </c>
      <c r="O11" s="34">
        <f t="shared" si="6"/>
        <v>17</v>
      </c>
      <c r="P11" s="35">
        <f t="shared" si="7"/>
        <v>28</v>
      </c>
      <c r="Q11" s="36">
        <f t="shared" si="8"/>
        <v>58.8</v>
      </c>
      <c r="R11" s="37" t="str">
        <f t="shared" si="9"/>
        <v>S</v>
      </c>
      <c r="S11" s="32" t="str">
        <f t="shared" si="10"/>
        <v>17 28' 58.8" S 149 28' 58.8" W or -17.483,-149.483</v>
      </c>
      <c r="T11" s="15" t="s">
        <v>124</v>
      </c>
      <c r="U11" s="17">
        <v>-0.2964</v>
      </c>
      <c r="V11" s="17">
        <v>51.552300000000002</v>
      </c>
      <c r="W11" s="28">
        <f t="shared" si="11"/>
        <v>0.29640000100000002</v>
      </c>
      <c r="X11" s="34">
        <f t="shared" si="12"/>
        <v>0</v>
      </c>
      <c r="Y11" s="35">
        <f t="shared" si="13"/>
        <v>17</v>
      </c>
      <c r="Z11" s="36">
        <f t="shared" si="14"/>
        <v>47.04</v>
      </c>
      <c r="AA11" s="37" t="str">
        <f t="shared" si="15"/>
        <v>W</v>
      </c>
      <c r="AB11" s="28">
        <f t="shared" si="16"/>
        <v>51.552300000999999</v>
      </c>
      <c r="AC11" s="34">
        <f t="shared" si="17"/>
        <v>51</v>
      </c>
      <c r="AD11" s="35">
        <f t="shared" si="18"/>
        <v>33</v>
      </c>
      <c r="AE11" s="36">
        <f t="shared" si="19"/>
        <v>8.2799999999999994</v>
      </c>
      <c r="AF11" s="37" t="str">
        <f t="shared" si="20"/>
        <v>N</v>
      </c>
      <c r="AG11" s="32" t="str">
        <f t="shared" si="21"/>
        <v>51 33' 8.28" N 0 17' 47.04" W or 51.5523,-0.2964</v>
      </c>
      <c r="AH11" s="32" t="str">
        <f>X11&amp;" "&amp;Y11&amp;"' "&amp;Z11&amp;""" "&amp;AA11&amp;" or "&amp;U11</f>
        <v>0 17' 47.04" W or -0.2964</v>
      </c>
      <c r="AI11" s="29" t="s">
        <v>122</v>
      </c>
      <c r="AJ11" s="30">
        <v>1612</v>
      </c>
      <c r="AK11" s="29"/>
      <c r="AL11" s="11">
        <v>0.33750000000000002</v>
      </c>
      <c r="AM11" s="12">
        <v>0.5007638888888889</v>
      </c>
      <c r="AN11" s="11">
        <v>0.66388888888888886</v>
      </c>
      <c r="AO11" s="13" t="s">
        <v>396</v>
      </c>
      <c r="AP11" s="29"/>
      <c r="AQ11" s="14" t="s">
        <v>397</v>
      </c>
      <c r="AR11" s="29" t="s">
        <v>398</v>
      </c>
    </row>
    <row r="12" spans="1:44" x14ac:dyDescent="0.3">
      <c r="A12" s="13">
        <v>9</v>
      </c>
      <c r="B12" s="15" t="s">
        <v>399</v>
      </c>
      <c r="C12" s="16">
        <v>1455</v>
      </c>
      <c r="D12" s="16">
        <v>1463</v>
      </c>
      <c r="E12" s="17"/>
      <c r="F12" s="15" t="s">
        <v>400</v>
      </c>
      <c r="G12" s="17">
        <v>174.066</v>
      </c>
      <c r="H12" s="17">
        <v>-35.283000000000001</v>
      </c>
      <c r="I12" s="28">
        <f t="shared" si="0"/>
        <v>174.06600000099999</v>
      </c>
      <c r="J12" s="34">
        <f t="shared" si="1"/>
        <v>174</v>
      </c>
      <c r="K12" s="35">
        <f t="shared" si="2"/>
        <v>3</v>
      </c>
      <c r="L12" s="36">
        <f t="shared" si="3"/>
        <v>57.6</v>
      </c>
      <c r="M12" s="37" t="str">
        <f t="shared" si="4"/>
        <v>E</v>
      </c>
      <c r="N12" s="28">
        <f t="shared" si="5"/>
        <v>35.283000000999998</v>
      </c>
      <c r="O12" s="34">
        <f t="shared" si="6"/>
        <v>35</v>
      </c>
      <c r="P12" s="35">
        <f t="shared" si="7"/>
        <v>16</v>
      </c>
      <c r="Q12" s="36">
        <f t="shared" si="8"/>
        <v>58.8</v>
      </c>
      <c r="R12" s="37" t="str">
        <f t="shared" si="9"/>
        <v>S</v>
      </c>
      <c r="S12" s="32" t="str">
        <f t="shared" si="10"/>
        <v>35 16' 58.8" S 174 3' 57.6" E or -35.283,174.066</v>
      </c>
      <c r="T12" s="15" t="s">
        <v>401</v>
      </c>
      <c r="U12" s="17">
        <v>-0.56211</v>
      </c>
      <c r="V12" s="17">
        <v>51.401766000000002</v>
      </c>
      <c r="W12" s="28">
        <f t="shared" si="11"/>
        <v>0.56211000099999997</v>
      </c>
      <c r="X12" s="34">
        <f t="shared" si="12"/>
        <v>0</v>
      </c>
      <c r="Y12" s="35">
        <f t="shared" si="13"/>
        <v>33</v>
      </c>
      <c r="Z12" s="36">
        <f t="shared" si="14"/>
        <v>43.6</v>
      </c>
      <c r="AA12" s="37" t="str">
        <f t="shared" si="15"/>
        <v>W</v>
      </c>
      <c r="AB12" s="28">
        <f t="shared" si="16"/>
        <v>51.401766000999999</v>
      </c>
      <c r="AC12" s="34">
        <f t="shared" si="17"/>
        <v>51</v>
      </c>
      <c r="AD12" s="35">
        <f t="shared" si="18"/>
        <v>24</v>
      </c>
      <c r="AE12" s="36">
        <f t="shared" si="19"/>
        <v>6.36</v>
      </c>
      <c r="AF12" s="37" t="str">
        <f t="shared" si="20"/>
        <v>N</v>
      </c>
      <c r="AG12" s="32" t="str">
        <f t="shared" si="21"/>
        <v>51 24' 6.36" N 0 33' 43.6" W or 51.401766,-0.56211</v>
      </c>
      <c r="AH12" s="32" t="str">
        <f t="shared" si="22"/>
        <v>51 24' 6.36" N or 51.401766</v>
      </c>
      <c r="AI12" s="29" t="s">
        <v>128</v>
      </c>
      <c r="AJ12" s="30" t="s">
        <v>402</v>
      </c>
      <c r="AK12" s="29"/>
      <c r="AL12" s="11">
        <v>0.33819444444444446</v>
      </c>
      <c r="AM12" s="12">
        <v>0.50150462962962961</v>
      </c>
      <c r="AN12" s="11">
        <v>0.66527777777777775</v>
      </c>
      <c r="AO12" s="13" t="s">
        <v>403</v>
      </c>
      <c r="AP12" s="29"/>
      <c r="AQ12" s="14" t="s">
        <v>404</v>
      </c>
      <c r="AR12" s="29" t="s">
        <v>380</v>
      </c>
    </row>
    <row r="13" spans="1:44" x14ac:dyDescent="0.3">
      <c r="A13" s="31">
        <v>10</v>
      </c>
      <c r="B13" s="29" t="s">
        <v>405</v>
      </c>
      <c r="C13" s="30">
        <v>1477</v>
      </c>
      <c r="D13" s="30">
        <v>1494</v>
      </c>
      <c r="E13" s="32"/>
      <c r="F13" s="29" t="s">
        <v>406</v>
      </c>
      <c r="G13" s="32">
        <v>151.233</v>
      </c>
      <c r="H13" s="32">
        <v>-33.85</v>
      </c>
      <c r="I13" s="28">
        <f t="shared" si="0"/>
        <v>151.23300000099999</v>
      </c>
      <c r="J13" s="34">
        <f t="shared" si="1"/>
        <v>151</v>
      </c>
      <c r="K13" s="35">
        <f t="shared" si="2"/>
        <v>13</v>
      </c>
      <c r="L13" s="36">
        <f t="shared" si="3"/>
        <v>58.8</v>
      </c>
      <c r="M13" s="37" t="str">
        <f t="shared" si="4"/>
        <v>E</v>
      </c>
      <c r="N13" s="28">
        <f t="shared" si="5"/>
        <v>33.850000000999998</v>
      </c>
      <c r="O13" s="34">
        <f t="shared" si="6"/>
        <v>33</v>
      </c>
      <c r="P13" s="35">
        <f t="shared" si="7"/>
        <v>51</v>
      </c>
      <c r="Q13" s="36">
        <f t="shared" si="8"/>
        <v>0</v>
      </c>
      <c r="R13" s="37" t="str">
        <f t="shared" si="9"/>
        <v>S</v>
      </c>
      <c r="S13" s="32" t="str">
        <f t="shared" si="10"/>
        <v>33 51' 0" S 151 13' 58.8" E or -33.85,151.233</v>
      </c>
      <c r="T13" s="29" t="s">
        <v>137</v>
      </c>
      <c r="U13" s="32">
        <v>-0.39580799999999999</v>
      </c>
      <c r="V13" s="32">
        <v>51.663494999999998</v>
      </c>
      <c r="W13" s="28">
        <f t="shared" si="11"/>
        <v>0.39580800100000002</v>
      </c>
      <c r="X13" s="34">
        <f t="shared" si="12"/>
        <v>0</v>
      </c>
      <c r="Y13" s="35">
        <f t="shared" si="13"/>
        <v>23</v>
      </c>
      <c r="Z13" s="36">
        <f t="shared" si="14"/>
        <v>44.91</v>
      </c>
      <c r="AA13" s="37" t="str">
        <f t="shared" si="15"/>
        <v>W</v>
      </c>
      <c r="AB13" s="28">
        <f t="shared" si="16"/>
        <v>51.663495000999994</v>
      </c>
      <c r="AC13" s="34">
        <f t="shared" si="17"/>
        <v>51</v>
      </c>
      <c r="AD13" s="35">
        <f t="shared" si="18"/>
        <v>39</v>
      </c>
      <c r="AE13" s="36">
        <f t="shared" si="19"/>
        <v>48.58</v>
      </c>
      <c r="AF13" s="37" t="str">
        <f t="shared" si="20"/>
        <v>N</v>
      </c>
      <c r="AG13" s="32" t="str">
        <f t="shared" si="21"/>
        <v>51 39' 48.58" N 0 23' 44.91" W or 51.663495,-0.395808</v>
      </c>
      <c r="AH13" s="32" t="str">
        <f t="shared" si="22"/>
        <v>51 39' 48.58" N or 51.663495</v>
      </c>
      <c r="AI13" s="29" t="s">
        <v>136</v>
      </c>
      <c r="AJ13" s="30">
        <v>1730</v>
      </c>
      <c r="AK13" s="29"/>
      <c r="AL13" s="7">
        <v>0.33819444444444446</v>
      </c>
      <c r="AM13" s="8">
        <v>0.50104166666666672</v>
      </c>
      <c r="AN13" s="7">
        <v>0.66388888888888886</v>
      </c>
      <c r="AO13" s="31" t="s">
        <v>407</v>
      </c>
      <c r="AP13" s="29"/>
      <c r="AQ13" s="10" t="s">
        <v>408</v>
      </c>
      <c r="AR13" s="29" t="s">
        <v>387</v>
      </c>
    </row>
    <row r="14" spans="1:44" x14ac:dyDescent="0.3">
      <c r="A14" s="31">
        <v>11</v>
      </c>
      <c r="B14" s="29" t="s">
        <v>409</v>
      </c>
      <c r="C14" s="30">
        <v>1501</v>
      </c>
      <c r="D14" s="30">
        <v>1512</v>
      </c>
      <c r="E14" s="32"/>
      <c r="F14" s="29" t="s">
        <v>410</v>
      </c>
      <c r="G14" s="32">
        <v>147.28299999999999</v>
      </c>
      <c r="H14" s="32">
        <v>-42.832999999999998</v>
      </c>
      <c r="I14" s="28">
        <f t="shared" si="0"/>
        <v>147.28300000099998</v>
      </c>
      <c r="J14" s="34">
        <f t="shared" si="1"/>
        <v>147</v>
      </c>
      <c r="K14" s="35">
        <f t="shared" si="2"/>
        <v>16</v>
      </c>
      <c r="L14" s="36">
        <f t="shared" si="3"/>
        <v>58.8</v>
      </c>
      <c r="M14" s="37" t="str">
        <f t="shared" si="4"/>
        <v>E</v>
      </c>
      <c r="N14" s="28">
        <f t="shared" si="5"/>
        <v>42.833000000999995</v>
      </c>
      <c r="O14" s="34">
        <f t="shared" si="6"/>
        <v>42</v>
      </c>
      <c r="P14" s="35">
        <f t="shared" si="7"/>
        <v>49</v>
      </c>
      <c r="Q14" s="36">
        <f t="shared" si="8"/>
        <v>58.8</v>
      </c>
      <c r="R14" s="37" t="str">
        <f t="shared" si="9"/>
        <v>S</v>
      </c>
      <c r="S14" s="32" t="str">
        <f t="shared" si="10"/>
        <v>42 49' 58.8" S 147 16' 58.8" E or -42.833,147.283</v>
      </c>
      <c r="T14" s="29" t="s">
        <v>149</v>
      </c>
      <c r="U14" s="32">
        <v>-2.6564000000000001E-2</v>
      </c>
      <c r="V14" s="32">
        <v>51.685049999999997</v>
      </c>
      <c r="W14" s="28">
        <f t="shared" si="11"/>
        <v>2.6564001E-2</v>
      </c>
      <c r="X14" s="34">
        <f t="shared" si="12"/>
        <v>0</v>
      </c>
      <c r="Y14" s="35">
        <f t="shared" si="13"/>
        <v>1</v>
      </c>
      <c r="Z14" s="36">
        <f t="shared" si="14"/>
        <v>35.630000000000003</v>
      </c>
      <c r="AA14" s="37" t="str">
        <f t="shared" si="15"/>
        <v>W</v>
      </c>
      <c r="AB14" s="28">
        <f t="shared" si="16"/>
        <v>51.685050000999993</v>
      </c>
      <c r="AC14" s="34">
        <f t="shared" si="17"/>
        <v>51</v>
      </c>
      <c r="AD14" s="35">
        <f t="shared" si="18"/>
        <v>41</v>
      </c>
      <c r="AE14" s="36">
        <f t="shared" si="19"/>
        <v>6.18</v>
      </c>
      <c r="AF14" s="37" t="str">
        <f t="shared" si="20"/>
        <v>N</v>
      </c>
      <c r="AG14" s="32" t="str">
        <f t="shared" si="21"/>
        <v>51 41' 6.18" N 0 1' 35.63" W or 51.68505,-0.026564</v>
      </c>
      <c r="AH14" s="32" t="str">
        <f t="shared" ref="AH14:AH15" si="23">X14&amp;" "&amp;Y14&amp;"' "&amp;Z14&amp;""" "&amp;AA14&amp;" or "&amp;U14</f>
        <v>0 1' 35.63" W or -0.026564</v>
      </c>
      <c r="AI14" s="29" t="s">
        <v>411</v>
      </c>
      <c r="AJ14" s="30">
        <v>1735</v>
      </c>
      <c r="AK14" s="29"/>
      <c r="AL14" s="7">
        <v>0.33750000000000002</v>
      </c>
      <c r="AM14" s="8">
        <v>0.50002314814814819</v>
      </c>
      <c r="AN14" s="7">
        <v>0.66249999999999998</v>
      </c>
      <c r="AO14" s="31" t="s">
        <v>412</v>
      </c>
      <c r="AP14" s="29"/>
      <c r="AQ14" s="29" t="s">
        <v>413</v>
      </c>
      <c r="AR14" s="29" t="s">
        <v>380</v>
      </c>
    </row>
    <row r="15" spans="1:44" x14ac:dyDescent="0.3">
      <c r="A15" s="31">
        <v>12</v>
      </c>
      <c r="B15" s="29" t="s">
        <v>414</v>
      </c>
      <c r="C15" s="30">
        <v>1585</v>
      </c>
      <c r="D15" s="30">
        <v>1594</v>
      </c>
      <c r="E15" s="32"/>
      <c r="F15" s="29" t="s">
        <v>415</v>
      </c>
      <c r="G15" s="32">
        <v>57.5</v>
      </c>
      <c r="H15" s="32">
        <v>-20.167000000000002</v>
      </c>
      <c r="I15" s="28">
        <f t="shared" si="0"/>
        <v>57.500000000999997</v>
      </c>
      <c r="J15" s="34">
        <f t="shared" si="1"/>
        <v>57</v>
      </c>
      <c r="K15" s="35">
        <f t="shared" si="2"/>
        <v>30</v>
      </c>
      <c r="L15" s="36">
        <f t="shared" si="3"/>
        <v>0</v>
      </c>
      <c r="M15" s="37" t="str">
        <f t="shared" si="4"/>
        <v>E</v>
      </c>
      <c r="N15" s="28">
        <f t="shared" si="5"/>
        <v>20.167000001000002</v>
      </c>
      <c r="O15" s="34">
        <f t="shared" si="6"/>
        <v>20</v>
      </c>
      <c r="P15" s="35">
        <f t="shared" si="7"/>
        <v>10</v>
      </c>
      <c r="Q15" s="36">
        <f t="shared" si="8"/>
        <v>1.2</v>
      </c>
      <c r="R15" s="37" t="str">
        <f t="shared" si="9"/>
        <v>S</v>
      </c>
      <c r="S15" s="32" t="str">
        <f t="shared" si="10"/>
        <v>20 10' 1.2" S 57 30' 0" E or -20.167,57.5</v>
      </c>
      <c r="T15" s="29" t="s">
        <v>160</v>
      </c>
      <c r="U15" s="32">
        <v>-0.123</v>
      </c>
      <c r="V15" s="32">
        <v>51.485999999999997</v>
      </c>
      <c r="W15" s="28">
        <f t="shared" si="11"/>
        <v>0.123000001</v>
      </c>
      <c r="X15" s="34">
        <f t="shared" si="12"/>
        <v>0</v>
      </c>
      <c r="Y15" s="35">
        <f t="shared" si="13"/>
        <v>7</v>
      </c>
      <c r="Z15" s="36">
        <f t="shared" si="14"/>
        <v>22.8</v>
      </c>
      <c r="AA15" s="37" t="str">
        <f t="shared" si="15"/>
        <v>W</v>
      </c>
      <c r="AB15" s="28">
        <f t="shared" si="16"/>
        <v>51.486000000999994</v>
      </c>
      <c r="AC15" s="34">
        <f t="shared" si="17"/>
        <v>51</v>
      </c>
      <c r="AD15" s="35">
        <f t="shared" si="18"/>
        <v>29</v>
      </c>
      <c r="AE15" s="36">
        <f t="shared" si="19"/>
        <v>9.6</v>
      </c>
      <c r="AF15" s="37" t="str">
        <f t="shared" si="20"/>
        <v>N</v>
      </c>
      <c r="AG15" s="32" t="str">
        <f t="shared" si="21"/>
        <v>51 29' 9.6" N 0 7' 22.8" W or 51.486,-0.123</v>
      </c>
      <c r="AH15" s="32" t="str">
        <f t="shared" si="23"/>
        <v>0 7' 22.8" W or -0.123</v>
      </c>
      <c r="AI15" s="29" t="s">
        <v>416</v>
      </c>
      <c r="AJ15" s="30">
        <v>1949</v>
      </c>
      <c r="AK15" s="29"/>
      <c r="AL15" s="7">
        <v>0.33680555555555558</v>
      </c>
      <c r="AM15" s="8">
        <v>0.50028935185185186</v>
      </c>
      <c r="AN15" s="7">
        <v>0.66388888888888886</v>
      </c>
      <c r="AO15" s="31" t="s">
        <v>417</v>
      </c>
      <c r="AP15" s="29"/>
      <c r="AQ15" s="29" t="s">
        <v>418</v>
      </c>
      <c r="AR15" s="29" t="s">
        <v>380</v>
      </c>
    </row>
    <row r="16" spans="1:44" x14ac:dyDescent="0.3">
      <c r="A16" s="31">
        <v>13</v>
      </c>
      <c r="B16" s="29" t="s">
        <v>419</v>
      </c>
      <c r="C16" s="30">
        <v>1617</v>
      </c>
      <c r="D16" s="30">
        <v>1634</v>
      </c>
      <c r="E16" s="32"/>
      <c r="F16" s="29" t="s">
        <v>420</v>
      </c>
      <c r="G16" s="32">
        <v>18.433</v>
      </c>
      <c r="H16" s="32">
        <v>-34.183</v>
      </c>
      <c r="I16" s="28">
        <f t="shared" si="0"/>
        <v>18.433000001</v>
      </c>
      <c r="J16" s="34">
        <f t="shared" si="1"/>
        <v>18</v>
      </c>
      <c r="K16" s="35">
        <f t="shared" si="2"/>
        <v>25</v>
      </c>
      <c r="L16" s="36">
        <f t="shared" si="3"/>
        <v>58.8</v>
      </c>
      <c r="M16" s="37" t="str">
        <f t="shared" si="4"/>
        <v>E</v>
      </c>
      <c r="N16" s="28">
        <f t="shared" si="5"/>
        <v>34.183000000999996</v>
      </c>
      <c r="O16" s="34">
        <f t="shared" si="6"/>
        <v>34</v>
      </c>
      <c r="P16" s="35">
        <f t="shared" si="7"/>
        <v>10</v>
      </c>
      <c r="Q16" s="36">
        <f t="shared" si="8"/>
        <v>58.8</v>
      </c>
      <c r="R16" s="37" t="str">
        <f t="shared" si="9"/>
        <v>S</v>
      </c>
      <c r="S16" s="32" t="str">
        <f t="shared" si="10"/>
        <v>34 10' 58.8" S 18 25' 58.8" E or -34.183,18.433</v>
      </c>
      <c r="T16" s="29" t="s">
        <v>172</v>
      </c>
      <c r="U16" s="32">
        <v>-0.42180000000000001</v>
      </c>
      <c r="V16" s="32">
        <v>51.571399999999997</v>
      </c>
      <c r="W16" s="28">
        <f t="shared" si="11"/>
        <v>0.42180000100000004</v>
      </c>
      <c r="X16" s="34">
        <f t="shared" si="12"/>
        <v>0</v>
      </c>
      <c r="Y16" s="35">
        <f t="shared" si="13"/>
        <v>25</v>
      </c>
      <c r="Z16" s="36">
        <f t="shared" si="14"/>
        <v>18.48</v>
      </c>
      <c r="AA16" s="37" t="str">
        <f t="shared" si="15"/>
        <v>W</v>
      </c>
      <c r="AB16" s="28">
        <f t="shared" si="16"/>
        <v>51.571400000999994</v>
      </c>
      <c r="AC16" s="34">
        <f t="shared" si="17"/>
        <v>51</v>
      </c>
      <c r="AD16" s="35">
        <f t="shared" si="18"/>
        <v>34</v>
      </c>
      <c r="AE16" s="36">
        <f t="shared" si="19"/>
        <v>17.04</v>
      </c>
      <c r="AF16" s="37" t="str">
        <f t="shared" si="20"/>
        <v>N</v>
      </c>
      <c r="AG16" s="32" t="str">
        <f t="shared" si="21"/>
        <v>51 34' 17.04" N 0 25' 18.48" W or 51.5714,-0.4218</v>
      </c>
      <c r="AH16" s="32"/>
      <c r="AI16" s="29" t="s">
        <v>421</v>
      </c>
      <c r="AJ16" s="30">
        <v>1993</v>
      </c>
      <c r="AK16" s="29"/>
      <c r="AL16" s="7">
        <v>0.33819444444444446</v>
      </c>
      <c r="AM16" s="8">
        <v>0.50111111111111117</v>
      </c>
      <c r="AN16" s="7">
        <v>0.66388888888888886</v>
      </c>
      <c r="AO16" s="31" t="s">
        <v>422</v>
      </c>
      <c r="AP16" s="29"/>
      <c r="AQ16" s="33" t="s">
        <v>423</v>
      </c>
      <c r="AR16" s="29"/>
    </row>
    <row r="19" spans="1:5" x14ac:dyDescent="0.3">
      <c r="A19" s="21"/>
      <c r="B19" s="31"/>
    </row>
    <row r="22" spans="1:5" x14ac:dyDescent="0.3">
      <c r="E22" s="18"/>
    </row>
  </sheetData>
  <mergeCells count="4">
    <mergeCell ref="AL1:AO1"/>
    <mergeCell ref="C1:D1"/>
    <mergeCell ref="F1:H1"/>
    <mergeCell ref="T1:V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D2" sqref="D2"/>
    </sheetView>
  </sheetViews>
  <sheetFormatPr defaultRowHeight="14.4" x14ac:dyDescent="0.3"/>
  <cols>
    <col min="1" max="1" width="44.6640625" customWidth="1"/>
    <col min="2" max="2" width="30.5546875" customWidth="1"/>
  </cols>
  <sheetData>
    <row r="1" spans="1:2" x14ac:dyDescent="0.3">
      <c r="A1" s="86" t="s">
        <v>14</v>
      </c>
      <c r="B1" s="88" t="s">
        <v>467</v>
      </c>
    </row>
    <row r="2" spans="1:2" x14ac:dyDescent="0.3">
      <c r="A2" s="87" t="s">
        <v>300</v>
      </c>
      <c r="B2" s="87" t="s">
        <v>500</v>
      </c>
    </row>
    <row r="3" spans="1:2" x14ac:dyDescent="0.3">
      <c r="A3" s="87" t="s">
        <v>301</v>
      </c>
      <c r="B3" s="87" t="s">
        <v>468</v>
      </c>
    </row>
    <row r="4" spans="1:2" x14ac:dyDescent="0.3">
      <c r="A4" s="87" t="s">
        <v>86</v>
      </c>
      <c r="B4" s="87" t="s">
        <v>469</v>
      </c>
    </row>
    <row r="5" spans="1:2" x14ac:dyDescent="0.3">
      <c r="A5" s="87" t="s">
        <v>302</v>
      </c>
      <c r="B5" s="87" t="s">
        <v>470</v>
      </c>
    </row>
    <row r="6" spans="1:2" x14ac:dyDescent="0.3">
      <c r="A6" s="87" t="s">
        <v>471</v>
      </c>
      <c r="B6" s="87" t="s">
        <v>471</v>
      </c>
    </row>
    <row r="7" spans="1:2" x14ac:dyDescent="0.3">
      <c r="A7" s="87" t="s">
        <v>303</v>
      </c>
      <c r="B7" s="87" t="s">
        <v>472</v>
      </c>
    </row>
    <row r="8" spans="1:2" x14ac:dyDescent="0.3">
      <c r="A8" s="87" t="s">
        <v>304</v>
      </c>
      <c r="B8" s="87" t="s">
        <v>473</v>
      </c>
    </row>
    <row r="9" spans="1:2" x14ac:dyDescent="0.3">
      <c r="A9" s="87" t="s">
        <v>305</v>
      </c>
      <c r="B9" s="87" t="s">
        <v>501</v>
      </c>
    </row>
    <row r="10" spans="1:2" x14ac:dyDescent="0.3">
      <c r="A10" s="87" t="s">
        <v>306</v>
      </c>
      <c r="B10" s="87" t="s">
        <v>474</v>
      </c>
    </row>
    <row r="11" spans="1:2" x14ac:dyDescent="0.3">
      <c r="A11" s="87" t="s">
        <v>307</v>
      </c>
      <c r="B11" s="87" t="s">
        <v>502</v>
      </c>
    </row>
    <row r="12" spans="1:2" x14ac:dyDescent="0.3">
      <c r="A12" s="87" t="s">
        <v>308</v>
      </c>
      <c r="B12" s="87" t="s">
        <v>475</v>
      </c>
    </row>
    <row r="13" spans="1:2" x14ac:dyDescent="0.3">
      <c r="A13" s="87" t="s">
        <v>309</v>
      </c>
      <c r="B13" s="87" t="s">
        <v>503</v>
      </c>
    </row>
    <row r="14" spans="1:2" x14ac:dyDescent="0.3">
      <c r="A14" s="87" t="s">
        <v>310</v>
      </c>
      <c r="B14" s="87" t="s">
        <v>504</v>
      </c>
    </row>
    <row r="15" spans="1:2" x14ac:dyDescent="0.3">
      <c r="A15" s="87" t="s">
        <v>311</v>
      </c>
      <c r="B15" s="87" t="s">
        <v>476</v>
      </c>
    </row>
    <row r="16" spans="1:2" x14ac:dyDescent="0.3">
      <c r="A16" s="87" t="s">
        <v>312</v>
      </c>
      <c r="B16" s="87" t="s">
        <v>477</v>
      </c>
    </row>
    <row r="17" spans="1:2" x14ac:dyDescent="0.3">
      <c r="A17" s="87" t="s">
        <v>313</v>
      </c>
      <c r="B17" s="87" t="s">
        <v>478</v>
      </c>
    </row>
    <row r="18" spans="1:2" x14ac:dyDescent="0.3">
      <c r="A18" s="87" t="s">
        <v>314</v>
      </c>
      <c r="B18" s="87" t="s">
        <v>479</v>
      </c>
    </row>
    <row r="19" spans="1:2" x14ac:dyDescent="0.3">
      <c r="A19" s="87" t="s">
        <v>315</v>
      </c>
      <c r="B19" s="87" t="s">
        <v>480</v>
      </c>
    </row>
    <row r="20" spans="1:2" x14ac:dyDescent="0.3">
      <c r="A20" s="87" t="s">
        <v>316</v>
      </c>
      <c r="B20" s="87" t="s">
        <v>481</v>
      </c>
    </row>
    <row r="21" spans="1:2" x14ac:dyDescent="0.3">
      <c r="A21" s="87" t="s">
        <v>317</v>
      </c>
      <c r="B21" s="87" t="s">
        <v>482</v>
      </c>
    </row>
    <row r="22" spans="1:2" x14ac:dyDescent="0.3">
      <c r="A22" s="87" t="s">
        <v>318</v>
      </c>
      <c r="B22" s="87" t="s">
        <v>483</v>
      </c>
    </row>
    <row r="23" spans="1:2" x14ac:dyDescent="0.3">
      <c r="A23" s="87" t="s">
        <v>453</v>
      </c>
      <c r="B23" s="87" t="s">
        <v>484</v>
      </c>
    </row>
    <row r="24" spans="1:2" x14ac:dyDescent="0.3">
      <c r="A24" s="87" t="s">
        <v>319</v>
      </c>
      <c r="B24" s="87" t="s">
        <v>505</v>
      </c>
    </row>
    <row r="25" spans="1:2" x14ac:dyDescent="0.3">
      <c r="A25" s="87" t="s">
        <v>320</v>
      </c>
      <c r="B25" s="87" t="s">
        <v>485</v>
      </c>
    </row>
    <row r="26" spans="1:2" x14ac:dyDescent="0.3">
      <c r="A26" s="87" t="s">
        <v>321</v>
      </c>
      <c r="B26" s="87" t="s">
        <v>486</v>
      </c>
    </row>
    <row r="27" spans="1:2" x14ac:dyDescent="0.3">
      <c r="A27" s="87" t="s">
        <v>322</v>
      </c>
      <c r="B27" s="87" t="s">
        <v>506</v>
      </c>
    </row>
    <row r="28" spans="1:2" x14ac:dyDescent="0.3">
      <c r="A28" s="87" t="s">
        <v>323</v>
      </c>
      <c r="B28" s="87" t="s">
        <v>487</v>
      </c>
    </row>
    <row r="29" spans="1:2" x14ac:dyDescent="0.3">
      <c r="A29" s="87" t="s">
        <v>324</v>
      </c>
      <c r="B29" s="87" t="s">
        <v>507</v>
      </c>
    </row>
    <row r="30" spans="1:2" x14ac:dyDescent="0.3">
      <c r="A30" s="87" t="s">
        <v>325</v>
      </c>
      <c r="B30" s="87" t="s">
        <v>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 entry</vt:lpstr>
      <vt:lpstr>Lat &amp; Long</vt:lpstr>
      <vt:lpstr>TeamCaptains</vt:lpstr>
      <vt:lpstr>BeagleStationLocations</vt:lpstr>
      <vt:lpstr>Number_of_Teams</vt:lpstr>
      <vt:lpstr>TeamCaptains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Kee</dc:creator>
  <cp:lastModifiedBy>David Kee</cp:lastModifiedBy>
  <cp:lastPrinted>2016-03-07T16:05:59Z</cp:lastPrinted>
  <dcterms:created xsi:type="dcterms:W3CDTF">2016-01-07T14:10:31Z</dcterms:created>
  <dcterms:modified xsi:type="dcterms:W3CDTF">2016-03-08T03:04:16Z</dcterms:modified>
</cp:coreProperties>
</file>